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0.208.5\Servdoc\Совет депутатов\ПРОЕКТЫ РЕШЕНИЙ\О внесении изм в Программу КСЭР\"/>
    </mc:Choice>
  </mc:AlternateContent>
  <xr:revisionPtr revIDLastSave="0" documentId="12_ncr:500000_{E11E735B-7CE1-4DCD-8176-496929EAFF28}" xr6:coauthVersionLast="31" xr6:coauthVersionMax="31" xr10:uidLastSave="{00000000-0000-0000-0000-000000000000}"/>
  <bookViews>
    <workbookView xWindow="0" yWindow="0" windowWidth="28800" windowHeight="12225" tabRatio="599" activeTab="2" xr2:uid="{00000000-000D-0000-FFFF-FFFF00000000}"/>
  </bookViews>
  <sheets>
    <sheet name="1 целевые" sheetId="3" r:id="rId1"/>
    <sheet name="2 прогр меропр" sheetId="5" r:id="rId2"/>
    <sheet name="3 хотелки" sheetId="1" r:id="rId3"/>
  </sheets>
  <definedNames>
    <definedName name="_xlnm.Print_Titles" localSheetId="1">'2 прогр меропр'!$5:$6</definedName>
    <definedName name="_xlnm.Print_Titles" localSheetId="2">'3 хотелки'!$3:$4</definedName>
    <definedName name="_xlnm.Print_Area" localSheetId="1">'2 прогр меропр'!$A:$K</definedName>
    <definedName name="_xlnm.Print_Area" localSheetId="2">'3 хотелки'!$A$1:$E$6</definedName>
  </definedNames>
  <calcPr calcId="162913"/>
</workbook>
</file>

<file path=xl/calcChain.xml><?xml version="1.0" encoding="utf-8"?>
<calcChain xmlns="http://schemas.openxmlformats.org/spreadsheetml/2006/main">
  <c r="H20" i="5" l="1"/>
  <c r="E132" i="5" l="1"/>
  <c r="F71" i="5"/>
  <c r="F20" i="5" s="1"/>
  <c r="E76" i="5"/>
  <c r="H21" i="5" l="1"/>
  <c r="E20" i="5"/>
  <c r="H212" i="5"/>
  <c r="E212" i="5" s="1"/>
  <c r="F12" i="5"/>
  <c r="E220" i="5"/>
  <c r="E116" i="5"/>
  <c r="E68" i="5"/>
  <c r="E52" i="5"/>
  <c r="H12" i="5" l="1"/>
  <c r="E12" i="5" s="1"/>
  <c r="E115" i="5"/>
  <c r="E59" i="5"/>
  <c r="E219" i="5" l="1"/>
  <c r="E215" i="5" s="1"/>
  <c r="E83" i="5"/>
  <c r="E99" i="5"/>
  <c r="E131" i="5" l="1"/>
  <c r="H19" i="5" l="1"/>
  <c r="F19" i="5" l="1"/>
  <c r="F11" i="5" s="1"/>
  <c r="E19" i="5" l="1"/>
  <c r="E51" i="5"/>
  <c r="F47" i="5"/>
  <c r="H215" i="5" l="1"/>
  <c r="H214" i="5"/>
  <c r="E214" i="5"/>
  <c r="H211" i="5"/>
  <c r="H11" i="5" s="1"/>
  <c r="E11" i="5" s="1"/>
  <c r="H210" i="5"/>
  <c r="E210" i="5"/>
  <c r="H207" i="5"/>
  <c r="E202" i="5"/>
  <c r="E201" i="5"/>
  <c r="E200" i="5"/>
  <c r="E184" i="5" s="1"/>
  <c r="E183" i="5" s="1"/>
  <c r="H199" i="5"/>
  <c r="E192" i="5"/>
  <c r="H191" i="5"/>
  <c r="E191" i="5"/>
  <c r="H186" i="5"/>
  <c r="E186" i="5"/>
  <c r="H185" i="5"/>
  <c r="E185" i="5"/>
  <c r="H184" i="5"/>
  <c r="H183" i="5"/>
  <c r="E177" i="5"/>
  <c r="E176" i="5"/>
  <c r="E160" i="5" s="1"/>
  <c r="H175" i="5"/>
  <c r="E175" i="5"/>
  <c r="E168" i="5"/>
  <c r="H167" i="5"/>
  <c r="E167" i="5"/>
  <c r="H165" i="5"/>
  <c r="E165" i="5" s="1"/>
  <c r="H164" i="5"/>
  <c r="E164" i="5" s="1"/>
  <c r="H161" i="5"/>
  <c r="E161" i="5"/>
  <c r="H160" i="5"/>
  <c r="E153" i="5"/>
  <c r="E152" i="5"/>
  <c r="H151" i="5"/>
  <c r="E146" i="5"/>
  <c r="E145" i="5"/>
  <c r="E144" i="5"/>
  <c r="H143" i="5"/>
  <c r="E143" i="5"/>
  <c r="H142" i="5"/>
  <c r="E142" i="5"/>
  <c r="H141" i="5"/>
  <c r="E141" i="5"/>
  <c r="H140" i="5"/>
  <c r="E140" i="5" s="1"/>
  <c r="H139" i="5"/>
  <c r="E139" i="5" s="1"/>
  <c r="H138" i="5"/>
  <c r="E138" i="5" s="1"/>
  <c r="H137" i="5"/>
  <c r="E137" i="5" s="1"/>
  <c r="H136" i="5"/>
  <c r="H135" i="5" s="1"/>
  <c r="E136" i="5"/>
  <c r="H127" i="5"/>
  <c r="E127" i="5"/>
  <c r="E121" i="5"/>
  <c r="E120" i="5"/>
  <c r="H119" i="5"/>
  <c r="E119" i="5"/>
  <c r="H111" i="5"/>
  <c r="E111" i="5"/>
  <c r="E105" i="5"/>
  <c r="E103" i="5" s="1"/>
  <c r="H103" i="5"/>
  <c r="E97" i="5"/>
  <c r="H95" i="5"/>
  <c r="E95" i="5"/>
  <c r="E90" i="5"/>
  <c r="E89" i="5"/>
  <c r="H87" i="5"/>
  <c r="E87" i="5"/>
  <c r="E81" i="5"/>
  <c r="H79" i="5"/>
  <c r="E79" i="5"/>
  <c r="E73" i="5"/>
  <c r="E71" i="5" s="1"/>
  <c r="E72" i="5"/>
  <c r="H71" i="5"/>
  <c r="E65" i="5"/>
  <c r="E64" i="5"/>
  <c r="H63" i="5"/>
  <c r="H58" i="5"/>
  <c r="E58" i="5" s="1"/>
  <c r="E57" i="5"/>
  <c r="E56" i="5"/>
  <c r="E50" i="5"/>
  <c r="E49" i="5"/>
  <c r="E48" i="5"/>
  <c r="E47" i="5" s="1"/>
  <c r="H47" i="5"/>
  <c r="E40" i="5"/>
  <c r="E39" i="5" s="1"/>
  <c r="H39" i="5"/>
  <c r="E32" i="5"/>
  <c r="H31" i="5"/>
  <c r="E31" i="5"/>
  <c r="E26" i="5"/>
  <c r="E24" i="5"/>
  <c r="H23" i="5"/>
  <c r="E23" i="5"/>
  <c r="H22" i="5"/>
  <c r="E22" i="5"/>
  <c r="E21" i="5"/>
  <c r="F18" i="5"/>
  <c r="H17" i="5"/>
  <c r="F17" i="5"/>
  <c r="E17" i="5"/>
  <c r="H16" i="5"/>
  <c r="E16" i="5" s="1"/>
  <c r="H14" i="5"/>
  <c r="E14" i="5" s="1"/>
  <c r="H13" i="5"/>
  <c r="E13" i="5" s="1"/>
  <c r="F9" i="5"/>
  <c r="E135" i="5" l="1"/>
  <c r="F10" i="5"/>
  <c r="F7" i="5" s="1"/>
  <c r="E18" i="5"/>
  <c r="E63" i="5"/>
  <c r="H159" i="5"/>
  <c r="F15" i="5"/>
  <c r="H8" i="5"/>
  <c r="H55" i="5"/>
  <c r="E199" i="5"/>
  <c r="E151" i="5"/>
  <c r="E211" i="5"/>
  <c r="E207" i="5" s="1"/>
  <c r="E55" i="5"/>
  <c r="E159" i="5"/>
  <c r="E8" i="5"/>
  <c r="H9" i="5"/>
  <c r="H18" i="5"/>
  <c r="E15" i="5" l="1"/>
  <c r="H10" i="5"/>
  <c r="E10" i="5" s="1"/>
  <c r="H15" i="5"/>
  <c r="E9" i="5"/>
  <c r="H7" i="5" l="1"/>
  <c r="E7" i="5"/>
</calcChain>
</file>

<file path=xl/sharedStrings.xml><?xml version="1.0" encoding="utf-8"?>
<sst xmlns="http://schemas.openxmlformats.org/spreadsheetml/2006/main" count="1008" uniqueCount="147">
  <si>
    <t>№ п/п</t>
  </si>
  <si>
    <t>Объем финанси-рования, млн.руб.</t>
  </si>
  <si>
    <t>ИТОГО:</t>
  </si>
  <si>
    <t>№</t>
  </si>
  <si>
    <t>Наименование показателя</t>
  </si>
  <si>
    <t>Ед. изм.</t>
  </si>
  <si>
    <t>%</t>
  </si>
  <si>
    <t>Уровень зарегистрированной безработицы в МО</t>
  </si>
  <si>
    <t>Среднемесячная заработная плата работников крупных и средних предприятий МО</t>
  </si>
  <si>
    <t>руб.</t>
  </si>
  <si>
    <t xml:space="preserve">2013
Отчет </t>
  </si>
  <si>
    <t xml:space="preserve">2014
Оценка </t>
  </si>
  <si>
    <t>2015
Прогноз</t>
  </si>
  <si>
    <t>2016
Прогноз</t>
  </si>
  <si>
    <t>2017 
Прогноз</t>
  </si>
  <si>
    <t>Всего</t>
  </si>
  <si>
    <t>2.2.</t>
  </si>
  <si>
    <t>2.1.</t>
  </si>
  <si>
    <t>2.</t>
  </si>
  <si>
    <t>1.</t>
  </si>
  <si>
    <t>ВБС</t>
  </si>
  <si>
    <t>МБ</t>
  </si>
  <si>
    <t>ФБ</t>
  </si>
  <si>
    <t>ОБ</t>
  </si>
  <si>
    <t>По годам реализации</t>
  </si>
  <si>
    <t>Соисполнители, участники, исполнители</t>
  </si>
  <si>
    <t>Объемы и источники финансирования (тыс. руб.)</t>
  </si>
  <si>
    <t xml:space="preserve"> Срок выполнения</t>
  </si>
  <si>
    <t xml:space="preserve"> № п/п</t>
  </si>
  <si>
    <t>Примечание</t>
  </si>
  <si>
    <t>Ключевые целевые показатели КПР</t>
  </si>
  <si>
    <t>Сроки исполнения</t>
  </si>
  <si>
    <t>Наименование мероприятия</t>
  </si>
  <si>
    <t>Цели и задачи мероприятия</t>
  </si>
  <si>
    <t>родившихся на 1000 человек</t>
  </si>
  <si>
    <t>умерших на 1000 человек</t>
  </si>
  <si>
    <t>Коэффициент смертности</t>
  </si>
  <si>
    <t>Коэффициент рождаемости</t>
  </si>
  <si>
    <t>-</t>
  </si>
  <si>
    <t>3.</t>
  </si>
  <si>
    <t>5.</t>
  </si>
  <si>
    <t>5.1.</t>
  </si>
  <si>
    <t xml:space="preserve">МБУ УМС СЗ ЗАТО Видяево </t>
  </si>
  <si>
    <t>2014-2015</t>
  </si>
  <si>
    <t>1.6.</t>
  </si>
  <si>
    <t>1.7.</t>
  </si>
  <si>
    <t>1.12.</t>
  </si>
  <si>
    <t>1.13.</t>
  </si>
  <si>
    <t>1.14.</t>
  </si>
  <si>
    <t>2018 
Прогноз</t>
  </si>
  <si>
    <t>2019 
Прогноз</t>
  </si>
  <si>
    <t>2020
Прогноз</t>
  </si>
  <si>
    <t>ед.</t>
  </si>
  <si>
    <t xml:space="preserve">Всего </t>
  </si>
  <si>
    <t>Подпрограмма 1 "Обеспечение комфортной среды проживания населения муниципального образования"</t>
  </si>
  <si>
    <t xml:space="preserve">Обеспечение охвата общедоступным качественным общим образованием детей в общеобразовательных учреждениях </t>
  </si>
  <si>
    <t xml:space="preserve">Увеличение доли молодежи, участвующей в творческих конкурсах и фестивалях различного уровня </t>
  </si>
  <si>
    <t>12,5</t>
  </si>
  <si>
    <t>13</t>
  </si>
  <si>
    <t>Количество интеллектуально-развивающих и культурно-досуговых программ</t>
  </si>
  <si>
    <t>Доля выполненных мероприятий от запланированных</t>
  </si>
  <si>
    <t>Строительство автозаправочной станции</t>
  </si>
  <si>
    <t>С момента заключения муниципального контракта</t>
  </si>
  <si>
    <t>С целью удовлетворения потребностей автовладельцев ЗАТО Видяево в бензине, дизельном топливе и других горюче-смазочных материалах, а также в дополнительных услугах.</t>
  </si>
  <si>
    <t>2014-2020</t>
  </si>
  <si>
    <r>
      <rPr>
        <b/>
        <sz val="11"/>
        <color theme="1"/>
        <rFont val="Times New Roman"/>
        <family val="1"/>
        <charset val="204"/>
      </rPr>
      <t>Задача 1:</t>
    </r>
    <r>
      <rPr>
        <sz val="11"/>
        <color theme="1"/>
        <rFont val="Times New Roman"/>
        <family val="1"/>
        <charset val="204"/>
      </rPr>
      <t xml:space="preserve"> Обеспечение улучшения жилищных условий жизни населения и благоустроенности территории
</t>
    </r>
    <r>
      <rPr>
        <b/>
        <sz val="11"/>
        <color theme="1"/>
        <rFont val="Times New Roman"/>
        <family val="1"/>
        <charset val="204"/>
      </rPr>
      <t>(Подпрограмма 1</t>
    </r>
    <r>
      <rPr>
        <sz val="11"/>
        <color theme="1"/>
        <rFont val="Times New Roman"/>
        <family val="1"/>
        <charset val="204"/>
      </rPr>
      <t xml:space="preserve">                               </t>
    </r>
    <r>
      <rPr>
        <u/>
        <sz val="11"/>
        <color theme="1"/>
        <rFont val="Times New Roman"/>
        <family val="1"/>
        <charset val="204"/>
      </rPr>
      <t>"Обеспечение комфортной среды проживания населения муниципального образования"</t>
    </r>
    <r>
      <rPr>
        <sz val="11"/>
        <color theme="1"/>
        <rFont val="Times New Roman"/>
        <family val="1"/>
        <charset val="204"/>
      </rPr>
      <t>)</t>
    </r>
  </si>
  <si>
    <t>36932,6</t>
  </si>
  <si>
    <t>38483,7</t>
  </si>
  <si>
    <t>40100,0</t>
  </si>
  <si>
    <t>41784,2</t>
  </si>
  <si>
    <t>43539,2</t>
  </si>
  <si>
    <t>45188,2</t>
  </si>
  <si>
    <t>47086,2</t>
  </si>
  <si>
    <t>49063,8</t>
  </si>
  <si>
    <t>ПКСЭР, подпрограмма, мероприятие</t>
  </si>
  <si>
    <t>ПКСЭР</t>
  </si>
  <si>
    <t>Мероприятие 1                     Строительство участков линий уличного освещения</t>
  </si>
  <si>
    <t>Мероприятие 3                 Строительство автомобильной стоянки (ПИР)</t>
  </si>
  <si>
    <t>2015-2016</t>
  </si>
  <si>
    <t>Мероприятие 4                                         Капитальный ремонт объектов жилищного фонда</t>
  </si>
  <si>
    <t>Мероприятие 5                                 Капитальный ремонт котельной</t>
  </si>
  <si>
    <t>Мероприятие 6                               Капитальный ремонт тепловых сетей поселка</t>
  </si>
  <si>
    <t>Мероприятие 7                             Капитальный ремонт объектов благоустройства</t>
  </si>
  <si>
    <t>Мероприятие 8                            Капитальный ремонт оборудования детских площадок</t>
  </si>
  <si>
    <t>Мероприятие 9                                Капитальный ремонт полигона ТБО</t>
  </si>
  <si>
    <t xml:space="preserve">Мероприятие 1                             Капитальный ремонт объектов культуры
                           </t>
  </si>
  <si>
    <t>МБУ УМС СЗ ЗАТО Видяево</t>
  </si>
  <si>
    <t>1.1.</t>
  </si>
  <si>
    <t>1.2.</t>
  </si>
  <si>
    <t>1.3.</t>
  </si>
  <si>
    <t>1.4.</t>
  </si>
  <si>
    <t>1.5.</t>
  </si>
  <si>
    <t>1.8.</t>
  </si>
  <si>
    <t>1.9.</t>
  </si>
  <si>
    <t>1.10.</t>
  </si>
  <si>
    <t>1.11.</t>
  </si>
  <si>
    <t>Мероприятие 1                    Капитальный (текущий) ремонт зданий образовательных учреждений</t>
  </si>
  <si>
    <t>МАУ СОК "Фрегат"</t>
  </si>
  <si>
    <t xml:space="preserve">МБУ УМС СЗ ЗАТО Видяево,   МАУ СОК "Фрегат"                              </t>
  </si>
  <si>
    <r>
      <t xml:space="preserve"> </t>
    </r>
    <r>
      <rPr>
        <b/>
        <sz val="11"/>
        <color theme="1"/>
        <rFont val="Times New Roman"/>
        <family val="1"/>
        <charset val="204"/>
      </rPr>
      <t xml:space="preserve">Задача 2: </t>
    </r>
    <r>
      <rPr>
        <sz val="11"/>
        <color theme="1"/>
        <rFont val="Times New Roman"/>
        <family val="1"/>
        <charset val="204"/>
      </rPr>
      <t xml:space="preserve">                                Развитие системы образования                                     
</t>
    </r>
    <r>
      <rPr>
        <b/>
        <sz val="11"/>
        <color theme="1"/>
        <rFont val="Times New Roman"/>
        <family val="1"/>
        <charset val="204"/>
      </rPr>
      <t xml:space="preserve">(Подпрограмма 2                                 </t>
    </r>
    <r>
      <rPr>
        <u/>
        <sz val="11"/>
        <color theme="1"/>
        <rFont val="Times New Roman"/>
        <family val="1"/>
        <charset val="204"/>
      </rPr>
      <t>"Развитие образования в ЗАТО Видяево"</t>
    </r>
    <r>
      <rPr>
        <b/>
        <sz val="11"/>
        <color theme="1"/>
        <rFont val="Times New Roman"/>
        <family val="1"/>
        <charset val="204"/>
      </rPr>
      <t>)</t>
    </r>
  </si>
  <si>
    <r>
      <rPr>
        <b/>
        <sz val="11"/>
        <color theme="1"/>
        <rFont val="Times New Roman"/>
        <family val="1"/>
        <charset val="204"/>
      </rPr>
      <t xml:space="preserve">Задача 4                              Развитие культурно-массовой работы      </t>
    </r>
    <r>
      <rPr>
        <sz val="11"/>
        <color theme="1"/>
        <rFont val="Times New Roman"/>
        <family val="1"/>
        <charset val="204"/>
      </rPr>
      <t xml:space="preserve">                               
(</t>
    </r>
    <r>
      <rPr>
        <b/>
        <sz val="11"/>
        <color theme="1"/>
        <rFont val="Times New Roman"/>
        <family val="1"/>
        <charset val="204"/>
      </rPr>
      <t xml:space="preserve">Подпрограмма 4    </t>
    </r>
    <r>
      <rPr>
        <sz val="11"/>
        <color theme="1"/>
        <rFont val="Times New Roman"/>
        <family val="1"/>
        <charset val="204"/>
      </rPr>
      <t xml:space="preserve">        </t>
    </r>
    <r>
      <rPr>
        <u/>
        <sz val="11"/>
        <color theme="1"/>
        <rFont val="Times New Roman"/>
        <family val="1"/>
        <charset val="204"/>
      </rPr>
      <t>"Развитие культуры и сохранение культурного наследия в ЗАТО Видяево"</t>
    </r>
  </si>
  <si>
    <t>3.1.</t>
  </si>
  <si>
    <t>3.2.</t>
  </si>
  <si>
    <t>4.</t>
  </si>
  <si>
    <t>4.1.</t>
  </si>
  <si>
    <t>4.2.</t>
  </si>
  <si>
    <t>Мероприятие 11                               Капитальный ремонт пожарной сигнализации</t>
  </si>
  <si>
    <t xml:space="preserve">Мероприятие 2                         Приобретение основных средств для учреждений образования                        </t>
  </si>
  <si>
    <r>
      <rPr>
        <b/>
        <sz val="11"/>
        <color theme="1"/>
        <rFont val="Times New Roman"/>
        <family val="1"/>
        <charset val="204"/>
      </rPr>
      <t xml:space="preserve">Задача 5                                                 </t>
    </r>
    <r>
      <rPr>
        <sz val="11"/>
        <color theme="1"/>
        <rFont val="Times New Roman"/>
        <family val="1"/>
        <charset val="204"/>
      </rPr>
      <t xml:space="preserve">Внедрение энергосберегающих технологий 
</t>
    </r>
    <r>
      <rPr>
        <b/>
        <sz val="11"/>
        <color theme="1"/>
        <rFont val="Times New Roman"/>
        <family val="1"/>
        <charset val="204"/>
      </rPr>
      <t xml:space="preserve">(Подпрограмма 5 </t>
    </r>
    <r>
      <rPr>
        <sz val="11"/>
        <color theme="1"/>
        <rFont val="Times New Roman"/>
        <family val="1"/>
        <charset val="204"/>
      </rPr>
      <t xml:space="preserve"> </t>
    </r>
    <r>
      <rPr>
        <b/>
        <sz val="11"/>
        <color theme="1"/>
        <rFont val="Times New Roman"/>
        <family val="1"/>
        <charset val="204"/>
      </rPr>
      <t xml:space="preserve">  </t>
    </r>
    <r>
      <rPr>
        <sz val="11"/>
        <color theme="1"/>
        <rFont val="Times New Roman"/>
        <family val="1"/>
        <charset val="204"/>
      </rPr>
      <t xml:space="preserve">                           </t>
    </r>
    <r>
      <rPr>
        <u/>
        <sz val="11"/>
        <color theme="1"/>
        <rFont val="Times New Roman"/>
        <family val="1"/>
        <charset val="204"/>
      </rPr>
      <t xml:space="preserve">"Энергоэффективность и развитие энергетики" </t>
    </r>
    <r>
      <rPr>
        <sz val="11"/>
        <color theme="1"/>
        <rFont val="Times New Roman"/>
        <family val="1"/>
        <charset val="204"/>
      </rPr>
      <t>)</t>
    </r>
  </si>
  <si>
    <t xml:space="preserve">Подпрограмма 2 "Развитие образования в ЗАТО Видяево" </t>
  </si>
  <si>
    <t xml:space="preserve">Подпрограмма 3 "Развитие физической культуры и спорта в ЗАТО Видяево" </t>
  </si>
  <si>
    <t xml:space="preserve">Подпрограмма 4 "Развитие культуры и сохранение культурного наследия в ЗАТО Видяево" </t>
  </si>
  <si>
    <t xml:space="preserve">Подпрограмма 5 "Энергоэффективность и развитие энергетики" </t>
  </si>
  <si>
    <t>Целевые значения показателей реализации ПКСЭР</t>
  </si>
  <si>
    <r>
      <rPr>
        <b/>
        <sz val="11"/>
        <color theme="1"/>
        <rFont val="Times New Roman"/>
        <family val="1"/>
        <charset val="204"/>
      </rPr>
      <t>Задача 3:</t>
    </r>
    <r>
      <rPr>
        <sz val="11"/>
        <color theme="1"/>
        <rFont val="Times New Roman"/>
        <family val="1"/>
        <charset val="204"/>
      </rPr>
      <t xml:space="preserve"> Развитие массового спорта, пропаганда здорового
образа жизни среди молодежи и жителей 
(</t>
    </r>
    <r>
      <rPr>
        <b/>
        <sz val="11"/>
        <color theme="1"/>
        <rFont val="Times New Roman"/>
        <family val="1"/>
        <charset val="204"/>
      </rPr>
      <t>Подпрограмма 3</t>
    </r>
    <r>
      <rPr>
        <sz val="11"/>
        <color theme="1"/>
        <rFont val="Times New Roman"/>
        <family val="1"/>
        <charset val="204"/>
      </rPr>
      <t xml:space="preserve">                               </t>
    </r>
    <r>
      <rPr>
        <u/>
        <sz val="11"/>
        <color theme="1"/>
        <rFont val="Times New Roman"/>
        <family val="1"/>
        <charset val="204"/>
      </rPr>
      <t>"Развитие физической культуры и спорта в ЗАТО Видяево"</t>
    </r>
    <r>
      <rPr>
        <sz val="11"/>
        <color theme="1"/>
        <rFont val="Times New Roman"/>
        <family val="1"/>
        <charset val="204"/>
      </rPr>
      <t>)</t>
    </r>
  </si>
  <si>
    <t>Перечень программных мероприятий и объемы их финансирования</t>
  </si>
  <si>
    <t>Перечень дополнительных мероприятий ПКСЭР</t>
  </si>
  <si>
    <t>нет данных</t>
  </si>
  <si>
    <t xml:space="preserve">Доля замененных коммунальных сетей от общего количества изношенных </t>
  </si>
  <si>
    <t xml:space="preserve">Доля площади отремонтированного жилого фонда от подлежащего к ремонту </t>
  </si>
  <si>
    <t>Доля  населения ЗАТО  в  возрасте  от 18 до 65 лет,   систематически  занимающегося  физической культурой и спортом   от общей численности населения  такого  возраста</t>
  </si>
  <si>
    <t>Приложение 1 к Программе</t>
  </si>
  <si>
    <t>Приложение 2 к Программе</t>
  </si>
  <si>
    <t>Приложение 3 к Программе</t>
  </si>
  <si>
    <t xml:space="preserve">Мероприятие 2                    Строительство КНС по ул. Центральная и участка сети водоотведения по ул. Заречная </t>
  </si>
  <si>
    <t>Мероприятие 12                      Поддержание в надлежащем состоянии законсервированных зданий включенных в состав муниципальной казны</t>
  </si>
  <si>
    <t>Мероприятие 13                                 Приобретение основных средств на развитие жилищно-коммунального комплекса</t>
  </si>
  <si>
    <t>Мероприятие 14                          Техническая поддержка пустующего жилого фонда с последующим капитальным ремонтом для предоставления жилья молодым специалистам</t>
  </si>
  <si>
    <t>для определения необходима разработка проектно-сметной документации</t>
  </si>
  <si>
    <t>2016-2020</t>
  </si>
  <si>
    <t>2014-2018</t>
  </si>
  <si>
    <t>2014-2019</t>
  </si>
  <si>
    <t xml:space="preserve">Мероприятие 1                          Строительство лыжного стадиона муниципального бюджетного учреждения дополнительного образования детей Видяевского детского оздоровительно-образовательного (профильного) центра "Олимп" </t>
  </si>
  <si>
    <t>2015-2019</t>
  </si>
  <si>
    <t>13,6</t>
  </si>
  <si>
    <t>2,9</t>
  </si>
  <si>
    <t xml:space="preserve">Мероприятие 2                         Приобретение основных средств для учреждений физической культуры и массового спорта                         </t>
  </si>
  <si>
    <t>Мероприятие 2                           Приобретение основных средств для учреждений культуры</t>
  </si>
  <si>
    <t xml:space="preserve">Мероприятие 10                               Капитальный ремонт газовых установок </t>
  </si>
  <si>
    <r>
      <t xml:space="preserve"> МБУ УМС СЗ ЗАТО Видяево; </t>
    </r>
    <r>
      <rPr>
        <sz val="11"/>
        <rFont val="Times New Roman"/>
        <family val="1"/>
        <charset val="204"/>
      </rPr>
      <t>МБУК ОУБ ЗАТО Видяево</t>
    </r>
  </si>
  <si>
    <r>
      <rPr>
        <sz val="11"/>
        <rFont val="Times New Roman"/>
        <family val="1"/>
        <charset val="204"/>
      </rPr>
      <t xml:space="preserve">МБУК ОУБ ЗАТО Видяево </t>
    </r>
    <r>
      <rPr>
        <sz val="11"/>
        <color theme="1"/>
        <rFont val="Times New Roman"/>
        <family val="1"/>
        <charset val="204"/>
      </rPr>
      <t xml:space="preserve">МБУК ЦКД ЗАТО Видяево
</t>
    </r>
  </si>
  <si>
    <t>Мероприятие 1                              Поверка и замена оборудования узлов учета тепловой энергии и ХВС</t>
  </si>
  <si>
    <t>МБУ УМС СЗ ЗАТО Видяево Администрация ЗАТО Видяево</t>
  </si>
  <si>
    <t>Приложение к решению Совета депутатов ЗАТО Видяево</t>
  </si>
  <si>
    <t>от ___.__________ 2018 г. № _____</t>
  </si>
  <si>
    <r>
      <rPr>
        <sz val="11"/>
        <rFont val="Times New Roman"/>
        <family val="1"/>
        <charset val="204"/>
      </rPr>
      <t xml:space="preserve">МКУ "Отдел </t>
    </r>
    <r>
      <rPr>
        <sz val="11"/>
        <color theme="1"/>
        <rFont val="Times New Roman"/>
        <family val="1"/>
        <charset val="204"/>
      </rPr>
      <t>ОКСМП Адми-нистрации ЗАТО Видяево"; МБОУ СОШ ЗАТО Видяево; МБДОУ № 1 ЗАТО Видяево;  МБДОУ № 2 ЗАТО Видяево;  МБОУ ДО "Видяевская ДМШ"; МБОО ДО "Олимп" ЗАТО Видяево</t>
    </r>
  </si>
  <si>
    <r>
      <rPr>
        <sz val="11"/>
        <rFont val="Times New Roman"/>
        <family val="1"/>
        <charset val="204"/>
      </rPr>
      <t xml:space="preserve">МКУ "Отдел </t>
    </r>
    <r>
      <rPr>
        <sz val="11"/>
        <color theme="1"/>
        <rFont val="Times New Roman"/>
        <family val="1"/>
        <charset val="204"/>
      </rPr>
      <t>ОКСМП Администрации ЗАТО Видяево"; МБОУ СОШ ЗАТО Видяево; МБДОУ № 1 ЗАТО Видяево;  МБДОУ № 2 ЗАТО Видяево;  МБОУ ДО "Видяевская ДМШ"; МБОО ДО "Олимп" ЗАТО Видяево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</si>
</sst>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00000"/>
  </numFmts>
  <fonts count="18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name val="Arial Cyr"/>
      <charset val="204"/>
    </font>
    <font>
      <sz val="12"/>
      <name val="Arial Cyr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9" fontId="1" fillId="0" borderId="0" applyFont="0" applyFill="0" applyBorder="0" applyAlignment="0" applyProtection="0"/>
  </cellStyleXfs>
  <cellXfs count="227">
    <xf numFmtId="0" fontId="0" fillId="0" borderId="0" xfId="0"/>
    <xf numFmtId="0" fontId="2" fillId="0" borderId="0" xfId="0" applyFont="1"/>
    <xf numFmtId="0" fontId="4" fillId="0" borderId="0" xfId="1" applyNumberFormat="1" applyFont="1" applyAlignment="1">
      <alignment horizontal="center"/>
    </xf>
    <xf numFmtId="0" fontId="2" fillId="0" borderId="0" xfId="0" applyFont="1" applyFill="1" applyBorder="1"/>
    <xf numFmtId="0" fontId="2" fillId="0" borderId="7" xfId="0" applyFont="1" applyFill="1" applyBorder="1" applyAlignment="1">
      <alignment horizontal="center" vertical="top"/>
    </xf>
    <xf numFmtId="0" fontId="4" fillId="0" borderId="0" xfId="1" applyFont="1"/>
    <xf numFmtId="0" fontId="4" fillId="0" borderId="0" xfId="1" applyFont="1" applyAlignment="1">
      <alignment horizontal="center"/>
    </xf>
    <xf numFmtId="164" fontId="4" fillId="0" borderId="0" xfId="1" applyNumberFormat="1" applyFont="1" applyAlignment="1">
      <alignment horizontal="center"/>
    </xf>
    <xf numFmtId="0" fontId="3" fillId="6" borderId="7" xfId="0" applyFont="1" applyFill="1" applyBorder="1" applyAlignment="1">
      <alignment horizontal="center" vertical="top" wrapText="1"/>
    </xf>
    <xf numFmtId="0" fontId="2" fillId="0" borderId="0" xfId="0" applyFont="1" applyAlignment="1">
      <alignment vertical="top"/>
    </xf>
    <xf numFmtId="0" fontId="2" fillId="0" borderId="0" xfId="0" applyFont="1" applyAlignment="1">
      <alignment wrapText="1"/>
    </xf>
    <xf numFmtId="0" fontId="2" fillId="0" borderId="7" xfId="0" applyFont="1" applyBorder="1" applyAlignment="1">
      <alignment vertical="top" wrapText="1"/>
    </xf>
    <xf numFmtId="0" fontId="2" fillId="0" borderId="7" xfId="0" applyFont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2" fontId="2" fillId="0" borderId="0" xfId="0" applyNumberFormat="1" applyFont="1"/>
    <xf numFmtId="0" fontId="5" fillId="0" borderId="0" xfId="0" applyFont="1" applyAlignment="1">
      <alignment horizontal="justify"/>
    </xf>
    <xf numFmtId="0" fontId="2" fillId="0" borderId="7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wrapText="1"/>
    </xf>
    <xf numFmtId="0" fontId="2" fillId="0" borderId="3" xfId="0" applyFont="1" applyFill="1" applyBorder="1" applyAlignment="1">
      <alignment horizontal="center" vertical="top"/>
    </xf>
    <xf numFmtId="164" fontId="8" fillId="0" borderId="7" xfId="1" applyNumberFormat="1" applyFont="1" applyFill="1" applyBorder="1" applyAlignment="1">
      <alignment horizontal="center"/>
    </xf>
    <xf numFmtId="0" fontId="2" fillId="0" borderId="7" xfId="0" applyFont="1" applyFill="1" applyBorder="1"/>
    <xf numFmtId="0" fontId="2" fillId="0" borderId="7" xfId="0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 wrapText="1"/>
    </xf>
    <xf numFmtId="164" fontId="8" fillId="0" borderId="7" xfId="1" applyNumberFormat="1" applyFont="1" applyFill="1" applyBorder="1" applyAlignment="1">
      <alignment horizontal="right"/>
    </xf>
    <xf numFmtId="164" fontId="6" fillId="0" borderId="7" xfId="0" applyNumberFormat="1" applyFont="1" applyFill="1" applyBorder="1" applyAlignment="1">
      <alignment horizontal="right"/>
    </xf>
    <xf numFmtId="0" fontId="2" fillId="0" borderId="4" xfId="0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horizontal="left" vertical="top" wrapText="1"/>
    </xf>
    <xf numFmtId="0" fontId="9" fillId="0" borderId="0" xfId="0" applyFont="1"/>
    <xf numFmtId="164" fontId="6" fillId="0" borderId="3" xfId="0" applyNumberFormat="1" applyFont="1" applyFill="1" applyBorder="1" applyAlignment="1">
      <alignment horizontal="right"/>
    </xf>
    <xf numFmtId="164" fontId="8" fillId="0" borderId="7" xfId="1" applyNumberFormat="1" applyFont="1" applyBorder="1" applyAlignment="1">
      <alignment horizontal="center" vertical="center" wrapText="1"/>
    </xf>
    <xf numFmtId="164" fontId="8" fillId="0" borderId="7" xfId="1" applyNumberFormat="1" applyFont="1" applyFill="1" applyBorder="1" applyAlignment="1">
      <alignment horizontal="center" vertical="center" wrapText="1"/>
    </xf>
    <xf numFmtId="164" fontId="8" fillId="0" borderId="7" xfId="1" applyNumberFormat="1" applyFont="1" applyFill="1" applyBorder="1" applyAlignment="1">
      <alignment horizontal="right" vertical="center" wrapText="1"/>
    </xf>
    <xf numFmtId="164" fontId="8" fillId="0" borderId="7" xfId="1" applyNumberFormat="1" applyFont="1" applyFill="1" applyBorder="1" applyAlignment="1">
      <alignment horizontal="right" vertical="top" wrapText="1"/>
    </xf>
    <xf numFmtId="164" fontId="8" fillId="0" borderId="7" xfId="1" applyNumberFormat="1" applyFont="1" applyFill="1" applyBorder="1" applyAlignment="1">
      <alignment horizontal="center" vertical="top" wrapText="1"/>
    </xf>
    <xf numFmtId="164" fontId="7" fillId="0" borderId="0" xfId="0" applyNumberFormat="1" applyFont="1" applyFill="1" applyAlignment="1">
      <alignment horizontal="right"/>
    </xf>
    <xf numFmtId="164" fontId="7" fillId="0" borderId="7" xfId="0" applyNumberFormat="1" applyFont="1" applyFill="1" applyBorder="1" applyAlignment="1">
      <alignment horizontal="right"/>
    </xf>
    <xf numFmtId="164" fontId="8" fillId="0" borderId="7" xfId="1" applyNumberFormat="1" applyFont="1" applyFill="1" applyBorder="1" applyAlignment="1">
      <alignment vertical="center" wrapText="1"/>
    </xf>
    <xf numFmtId="164" fontId="6" fillId="0" borderId="7" xfId="1" applyNumberFormat="1" applyFont="1" applyFill="1" applyBorder="1" applyAlignment="1">
      <alignment vertical="center" wrapText="1"/>
    </xf>
    <xf numFmtId="164" fontId="6" fillId="0" borderId="7" xfId="0" applyNumberFormat="1" applyFont="1" applyFill="1" applyBorder="1" applyAlignment="1">
      <alignment horizontal="right" vertical="center" wrapText="1"/>
    </xf>
    <xf numFmtId="0" fontId="8" fillId="0" borderId="3" xfId="1" applyFont="1" applyFill="1" applyBorder="1" applyAlignment="1">
      <alignment horizontal="center" vertical="center" wrapText="1"/>
    </xf>
    <xf numFmtId="164" fontId="8" fillId="0" borderId="9" xfId="1" applyNumberFormat="1" applyFont="1" applyFill="1" applyBorder="1" applyAlignment="1">
      <alignment horizontal="right" vertical="top" wrapText="1"/>
    </xf>
    <xf numFmtId="0" fontId="8" fillId="0" borderId="7" xfId="1" applyFont="1" applyFill="1" applyBorder="1" applyAlignment="1">
      <alignment horizontal="center"/>
    </xf>
    <xf numFmtId="164" fontId="6" fillId="0" borderId="0" xfId="0" applyNumberFormat="1" applyFont="1" applyFill="1" applyAlignment="1">
      <alignment horizontal="right" vertical="center"/>
    </xf>
    <xf numFmtId="164" fontId="8" fillId="4" borderId="7" xfId="1" applyNumberFormat="1" applyFont="1" applyFill="1" applyBorder="1" applyAlignment="1">
      <alignment horizontal="right" vertical="center" wrapText="1"/>
    </xf>
    <xf numFmtId="0" fontId="2" fillId="4" borderId="0" xfId="0" applyFont="1" applyFill="1" applyBorder="1"/>
    <xf numFmtId="164" fontId="8" fillId="4" borderId="2" xfId="1" applyNumberFormat="1" applyFont="1" applyFill="1" applyBorder="1" applyAlignment="1">
      <alignment horizontal="right" vertical="center" wrapText="1"/>
    </xf>
    <xf numFmtId="0" fontId="2" fillId="0" borderId="7" xfId="0" applyFont="1" applyBorder="1"/>
    <xf numFmtId="0" fontId="2" fillId="0" borderId="0" xfId="0" applyFont="1" applyAlignment="1">
      <alignment horizontal="right"/>
    </xf>
    <xf numFmtId="164" fontId="8" fillId="0" borderId="2" xfId="1" applyNumberFormat="1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top" wrapText="1"/>
    </xf>
    <xf numFmtId="0" fontId="2" fillId="0" borderId="0" xfId="0" applyFont="1"/>
    <xf numFmtId="164" fontId="4" fillId="5" borderId="7" xfId="1" applyNumberFormat="1" applyFont="1" applyFill="1" applyBorder="1" applyAlignment="1">
      <alignment horizontal="center" vertical="center" wrapText="1"/>
    </xf>
    <xf numFmtId="164" fontId="4" fillId="5" borderId="7" xfId="1" applyNumberFormat="1" applyFont="1" applyFill="1" applyBorder="1" applyAlignment="1">
      <alignment horizontal="right"/>
    </xf>
    <xf numFmtId="164" fontId="4" fillId="5" borderId="7" xfId="1" applyNumberFormat="1" applyFont="1" applyFill="1" applyBorder="1" applyAlignment="1">
      <alignment horizontal="right" vertical="center" wrapText="1"/>
    </xf>
    <xf numFmtId="0" fontId="4" fillId="5" borderId="7" xfId="1" applyFont="1" applyFill="1" applyBorder="1" applyAlignment="1">
      <alignment horizontal="center"/>
    </xf>
    <xf numFmtId="0" fontId="4" fillId="5" borderId="7" xfId="1" applyFont="1" applyFill="1" applyBorder="1" applyAlignment="1">
      <alignment horizontal="center" vertical="top"/>
    </xf>
    <xf numFmtId="0" fontId="4" fillId="5" borderId="2" xfId="1" applyFont="1" applyFill="1" applyBorder="1" applyAlignment="1">
      <alignment horizontal="center" vertical="top"/>
    </xf>
    <xf numFmtId="164" fontId="4" fillId="5" borderId="2" xfId="1" applyNumberFormat="1" applyFont="1" applyFill="1" applyBorder="1" applyAlignment="1">
      <alignment horizontal="right" vertical="center" wrapText="1"/>
    </xf>
    <xf numFmtId="164" fontId="4" fillId="5" borderId="2" xfId="1" applyNumberFormat="1" applyFont="1" applyFill="1" applyBorder="1" applyAlignment="1">
      <alignment horizontal="center" vertical="center" wrapText="1"/>
    </xf>
    <xf numFmtId="0" fontId="14" fillId="5" borderId="7" xfId="1" applyFont="1" applyFill="1" applyBorder="1" applyAlignment="1">
      <alignment horizontal="center" vertical="center" wrapText="1"/>
    </xf>
    <xf numFmtId="164" fontId="14" fillId="5" borderId="7" xfId="1" applyNumberFormat="1" applyFont="1" applyFill="1" applyBorder="1" applyAlignment="1">
      <alignment horizontal="right" vertical="center" wrapText="1"/>
    </xf>
    <xf numFmtId="0" fontId="14" fillId="5" borderId="7" xfId="1" applyFont="1" applyFill="1" applyBorder="1" applyAlignment="1">
      <alignment horizontal="center" vertical="top" wrapText="1"/>
    </xf>
    <xf numFmtId="0" fontId="4" fillId="5" borderId="8" xfId="1" applyFont="1" applyFill="1" applyBorder="1" applyAlignment="1">
      <alignment horizontal="center" vertical="center" wrapText="1"/>
    </xf>
    <xf numFmtId="164" fontId="9" fillId="5" borderId="7" xfId="0" applyNumberFormat="1" applyFont="1" applyFill="1" applyBorder="1" applyAlignment="1"/>
    <xf numFmtId="164" fontId="4" fillId="5" borderId="8" xfId="1" applyNumberFormat="1" applyFont="1" applyFill="1" applyBorder="1" applyAlignment="1">
      <alignment horizontal="center" vertical="center" wrapText="1"/>
    </xf>
    <xf numFmtId="164" fontId="4" fillId="5" borderId="8" xfId="1" applyNumberFormat="1" applyFont="1" applyFill="1" applyBorder="1" applyAlignment="1">
      <alignment wrapText="1"/>
    </xf>
    <xf numFmtId="0" fontId="4" fillId="5" borderId="7" xfId="1" applyFont="1" applyFill="1" applyBorder="1" applyAlignment="1">
      <alignment horizontal="center" vertical="center" wrapText="1"/>
    </xf>
    <xf numFmtId="164" fontId="4" fillId="5" borderId="7" xfId="1" applyNumberFormat="1" applyFont="1" applyFill="1" applyBorder="1" applyAlignment="1">
      <alignment vertical="center" wrapText="1"/>
    </xf>
    <xf numFmtId="164" fontId="4" fillId="5" borderId="7" xfId="1" applyNumberFormat="1" applyFont="1" applyFill="1" applyBorder="1" applyAlignment="1">
      <alignment horizontal="center"/>
    </xf>
    <xf numFmtId="164" fontId="2" fillId="5" borderId="3" xfId="0" applyNumberFormat="1" applyFont="1" applyFill="1" applyBorder="1" applyAlignment="1">
      <alignment horizontal="right"/>
    </xf>
    <xf numFmtId="0" fontId="4" fillId="5" borderId="7" xfId="1" applyFont="1" applyFill="1" applyBorder="1" applyAlignment="1">
      <alignment horizontal="center" vertical="top" wrapText="1"/>
    </xf>
    <xf numFmtId="164" fontId="2" fillId="5" borderId="7" xfId="0" applyNumberFormat="1" applyFont="1" applyFill="1" applyBorder="1" applyAlignment="1">
      <alignment horizontal="right"/>
    </xf>
    <xf numFmtId="164" fontId="4" fillId="5" borderId="7" xfId="1" applyNumberFormat="1" applyFont="1" applyFill="1" applyBorder="1" applyAlignment="1">
      <alignment horizontal="right" vertical="top"/>
    </xf>
    <xf numFmtId="164" fontId="4" fillId="5" borderId="7" xfId="1" applyNumberFormat="1" applyFont="1" applyFill="1" applyBorder="1" applyAlignment="1">
      <alignment horizontal="center" vertical="top"/>
    </xf>
    <xf numFmtId="0" fontId="2" fillId="0" borderId="0" xfId="0" applyFont="1" applyAlignment="1">
      <alignment vertical="top" wrapText="1"/>
    </xf>
    <xf numFmtId="0" fontId="2" fillId="0" borderId="3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 vertical="top"/>
    </xf>
    <xf numFmtId="0" fontId="2" fillId="0" borderId="8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/>
    </xf>
    <xf numFmtId="49" fontId="2" fillId="0" borderId="7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vertical="center" wrapText="1"/>
    </xf>
    <xf numFmtId="2" fontId="2" fillId="0" borderId="7" xfId="0" applyNumberFormat="1" applyFont="1" applyBorder="1" applyAlignment="1">
      <alignment vertical="center" wrapText="1"/>
    </xf>
    <xf numFmtId="0" fontId="2" fillId="0" borderId="7" xfId="0" applyFont="1" applyBorder="1" applyAlignment="1">
      <alignment horizontal="justify" vertical="center"/>
    </xf>
    <xf numFmtId="2" fontId="2" fillId="3" borderId="7" xfId="0" applyNumberFormat="1" applyFont="1" applyFill="1" applyBorder="1" applyAlignment="1">
      <alignment horizontal="right" vertical="center" wrapText="1"/>
    </xf>
    <xf numFmtId="164" fontId="8" fillId="4" borderId="8" xfId="1" applyNumberFormat="1" applyFont="1" applyFill="1" applyBorder="1" applyAlignment="1">
      <alignment horizontal="right" vertical="center" wrapText="1"/>
    </xf>
    <xf numFmtId="164" fontId="8" fillId="0" borderId="8" xfId="1" applyNumberFormat="1" applyFont="1" applyFill="1" applyBorder="1" applyAlignment="1">
      <alignment horizontal="center" vertical="center" wrapText="1"/>
    </xf>
    <xf numFmtId="0" fontId="8" fillId="0" borderId="2" xfId="1" applyFont="1" applyFill="1" applyBorder="1" applyAlignment="1">
      <alignment horizontal="center" vertical="center" wrapText="1"/>
    </xf>
    <xf numFmtId="0" fontId="8" fillId="0" borderId="8" xfId="1" applyFont="1" applyFill="1" applyBorder="1" applyAlignment="1">
      <alignment horizontal="center" vertical="center" wrapText="1"/>
    </xf>
    <xf numFmtId="0" fontId="8" fillId="0" borderId="7" xfId="1" applyFont="1" applyBorder="1" applyAlignment="1">
      <alignment horizontal="center" vertical="center" wrapText="1"/>
    </xf>
    <xf numFmtId="0" fontId="8" fillId="0" borderId="7" xfId="1" applyFont="1" applyFill="1" applyBorder="1" applyAlignment="1">
      <alignment horizontal="center" vertical="center" wrapText="1"/>
    </xf>
    <xf numFmtId="0" fontId="8" fillId="0" borderId="7" xfId="1" applyFont="1" applyFill="1" applyBorder="1" applyAlignment="1">
      <alignment horizontal="center" vertical="top" wrapText="1"/>
    </xf>
    <xf numFmtId="164" fontId="6" fillId="0" borderId="0" xfId="0" applyNumberFormat="1" applyFont="1" applyFill="1" applyAlignment="1">
      <alignment horizontal="right"/>
    </xf>
    <xf numFmtId="164" fontId="14" fillId="5" borderId="7" xfId="1" applyNumberFormat="1" applyFont="1" applyFill="1" applyBorder="1" applyAlignment="1">
      <alignment horizontal="center" vertical="center" wrapText="1"/>
    </xf>
    <xf numFmtId="164" fontId="8" fillId="0" borderId="7" xfId="1" applyNumberFormat="1" applyFont="1" applyFill="1" applyBorder="1" applyAlignment="1">
      <alignment vertical="top"/>
    </xf>
    <xf numFmtId="164" fontId="2" fillId="5" borderId="7" xfId="1" applyNumberFormat="1" applyFont="1" applyFill="1" applyBorder="1" applyAlignment="1">
      <alignment horizontal="right"/>
    </xf>
    <xf numFmtId="164" fontId="4" fillId="5" borderId="7" xfId="1" applyNumberFormat="1" applyFont="1" applyFill="1" applyBorder="1" applyAlignment="1">
      <alignment horizontal="right" wrapText="1"/>
    </xf>
    <xf numFmtId="0" fontId="2" fillId="0" borderId="0" xfId="0" applyFont="1" applyFill="1" applyBorder="1" applyAlignment="1">
      <alignment horizontal="right"/>
    </xf>
    <xf numFmtId="0" fontId="0" fillId="0" borderId="0" xfId="0" applyAlignment="1"/>
    <xf numFmtId="0" fontId="10" fillId="0" borderId="1" xfId="0" applyFont="1" applyFill="1" applyBorder="1" applyAlignment="1">
      <alignment horizontal="center" vertical="center"/>
    </xf>
    <xf numFmtId="0" fontId="16" fillId="0" borderId="1" xfId="0" applyFont="1" applyBorder="1" applyAlignment="1">
      <alignment vertical="center"/>
    </xf>
    <xf numFmtId="0" fontId="2" fillId="0" borderId="3" xfId="0" applyFont="1" applyFill="1" applyBorder="1" applyAlignment="1">
      <alignment horizontal="left"/>
    </xf>
    <xf numFmtId="0" fontId="2" fillId="0" borderId="4" xfId="0" applyFont="1" applyFill="1" applyBorder="1" applyAlignment="1">
      <alignment horizontal="left"/>
    </xf>
    <xf numFmtId="0" fontId="2" fillId="0" borderId="5" xfId="0" applyFont="1" applyFill="1" applyBorder="1" applyAlignment="1">
      <alignment horizontal="left"/>
    </xf>
    <xf numFmtId="0" fontId="2" fillId="0" borderId="3" xfId="0" applyFont="1" applyFill="1" applyBorder="1" applyAlignment="1">
      <alignment horizontal="left" vertical="top" wrapText="1"/>
    </xf>
    <xf numFmtId="0" fontId="17" fillId="0" borderId="4" xfId="0" applyFont="1" applyBorder="1" applyAlignment="1">
      <alignment horizontal="left"/>
    </xf>
    <xf numFmtId="0" fontId="17" fillId="0" borderId="5" xfId="0" applyFont="1" applyBorder="1" applyAlignment="1">
      <alignment horizontal="left"/>
    </xf>
    <xf numFmtId="0" fontId="2" fillId="0" borderId="7" xfId="0" applyFont="1" applyFill="1" applyBorder="1" applyAlignment="1">
      <alignment horizontal="center" vertical="top" wrapText="1"/>
    </xf>
    <xf numFmtId="164" fontId="4" fillId="0" borderId="0" xfId="1" applyNumberFormat="1" applyFont="1" applyAlignment="1">
      <alignment horizontal="right"/>
    </xf>
    <xf numFmtId="0" fontId="8" fillId="5" borderId="7" xfId="1" applyNumberFormat="1" applyFont="1" applyFill="1" applyBorder="1" applyAlignment="1">
      <alignment horizontal="center" vertical="center"/>
    </xf>
    <xf numFmtId="0" fontId="8" fillId="5" borderId="7" xfId="1" applyFont="1" applyFill="1" applyBorder="1" applyAlignment="1">
      <alignment horizontal="center" vertical="top" wrapText="1"/>
    </xf>
    <xf numFmtId="0" fontId="8" fillId="5" borderId="7" xfId="1" applyNumberFormat="1" applyFont="1" applyFill="1" applyBorder="1" applyAlignment="1">
      <alignment horizontal="center" vertical="top" wrapText="1"/>
    </xf>
    <xf numFmtId="0" fontId="13" fillId="5" borderId="7" xfId="1" applyFont="1" applyFill="1" applyBorder="1" applyAlignment="1">
      <alignment horizontal="center" vertical="center" wrapText="1"/>
    </xf>
    <xf numFmtId="0" fontId="8" fillId="4" borderId="2" xfId="1" applyFont="1" applyFill="1" applyBorder="1" applyAlignment="1">
      <alignment horizontal="center" vertical="top" wrapText="1"/>
    </xf>
    <xf numFmtId="0" fontId="8" fillId="4" borderId="6" xfId="1" applyFont="1" applyFill="1" applyBorder="1" applyAlignment="1">
      <alignment horizontal="center" vertical="top" wrapText="1"/>
    </xf>
    <xf numFmtId="0" fontId="8" fillId="4" borderId="8" xfId="1" applyFont="1" applyFill="1" applyBorder="1" applyAlignment="1">
      <alignment horizontal="center" vertical="top" wrapText="1"/>
    </xf>
    <xf numFmtId="0" fontId="8" fillId="4" borderId="2" xfId="1" applyFont="1" applyFill="1" applyBorder="1" applyAlignment="1">
      <alignment horizontal="center" vertical="center"/>
    </xf>
    <xf numFmtId="0" fontId="8" fillId="4" borderId="6" xfId="1" applyFont="1" applyFill="1" applyBorder="1" applyAlignment="1">
      <alignment horizontal="center" vertical="center"/>
    </xf>
    <xf numFmtId="0" fontId="8" fillId="4" borderId="8" xfId="1" applyFont="1" applyFill="1" applyBorder="1" applyAlignment="1">
      <alignment horizontal="center" vertical="center"/>
    </xf>
    <xf numFmtId="0" fontId="13" fillId="0" borderId="2" xfId="1" applyFont="1" applyFill="1" applyBorder="1" applyAlignment="1">
      <alignment horizontal="center" vertical="center" wrapText="1"/>
    </xf>
    <xf numFmtId="0" fontId="13" fillId="0" borderId="6" xfId="1" applyFont="1" applyFill="1" applyBorder="1" applyAlignment="1">
      <alignment horizontal="center" vertical="center" wrapText="1"/>
    </xf>
    <xf numFmtId="0" fontId="13" fillId="0" borderId="8" xfId="1" applyFont="1" applyFill="1" applyBorder="1" applyAlignment="1">
      <alignment horizontal="center" vertical="center" wrapText="1"/>
    </xf>
    <xf numFmtId="0" fontId="8" fillId="4" borderId="2" xfId="1" applyNumberFormat="1" applyFont="1" applyFill="1" applyBorder="1" applyAlignment="1">
      <alignment horizontal="center" vertical="top" wrapText="1"/>
    </xf>
    <xf numFmtId="0" fontId="8" fillId="4" borderId="6" xfId="1" applyNumberFormat="1" applyFont="1" applyFill="1" applyBorder="1" applyAlignment="1">
      <alignment horizontal="center" vertical="top" wrapText="1"/>
    </xf>
    <xf numFmtId="0" fontId="8" fillId="4" borderId="8" xfId="1" applyNumberFormat="1" applyFont="1" applyFill="1" applyBorder="1" applyAlignment="1">
      <alignment horizontal="center" vertical="top" wrapText="1"/>
    </xf>
    <xf numFmtId="0" fontId="8" fillId="4" borderId="2" xfId="1" applyNumberFormat="1" applyFont="1" applyFill="1" applyBorder="1" applyAlignment="1">
      <alignment horizontal="center" vertical="center" wrapText="1"/>
    </xf>
    <xf numFmtId="0" fontId="8" fillId="4" borderId="6" xfId="1" applyNumberFormat="1" applyFont="1" applyFill="1" applyBorder="1" applyAlignment="1">
      <alignment horizontal="center" vertical="center" wrapText="1"/>
    </xf>
    <xf numFmtId="0" fontId="8" fillId="4" borderId="8" xfId="1" applyNumberFormat="1" applyFont="1" applyFill="1" applyBorder="1" applyAlignment="1">
      <alignment horizontal="center" vertical="center" wrapText="1"/>
    </xf>
    <xf numFmtId="0" fontId="8" fillId="0" borderId="2" xfId="1" applyNumberFormat="1" applyFont="1" applyFill="1" applyBorder="1" applyAlignment="1">
      <alignment horizontal="center" vertical="top" wrapText="1"/>
    </xf>
    <xf numFmtId="0" fontId="8" fillId="0" borderId="6" xfId="1" applyNumberFormat="1" applyFont="1" applyFill="1" applyBorder="1" applyAlignment="1">
      <alignment horizontal="center" vertical="top" wrapText="1"/>
    </xf>
    <xf numFmtId="0" fontId="8" fillId="0" borderId="8" xfId="1" applyNumberFormat="1" applyFont="1" applyFill="1" applyBorder="1" applyAlignment="1">
      <alignment horizontal="center" vertical="top" wrapText="1"/>
    </xf>
    <xf numFmtId="0" fontId="8" fillId="0" borderId="2" xfId="1" applyFont="1" applyFill="1" applyBorder="1" applyAlignment="1">
      <alignment horizontal="center" vertical="top" wrapText="1"/>
    </xf>
    <xf numFmtId="0" fontId="8" fillId="0" borderId="6" xfId="1" applyFont="1" applyFill="1" applyBorder="1" applyAlignment="1">
      <alignment horizontal="center" vertical="top" wrapText="1"/>
    </xf>
    <xf numFmtId="0" fontId="8" fillId="0" borderId="8" xfId="1" applyFont="1" applyFill="1" applyBorder="1" applyAlignment="1">
      <alignment horizontal="center" vertical="top" wrapText="1"/>
    </xf>
    <xf numFmtId="0" fontId="8" fillId="0" borderId="2" xfId="1" applyFont="1" applyFill="1" applyBorder="1" applyAlignment="1">
      <alignment horizontal="center" vertical="center" wrapText="1"/>
    </xf>
    <xf numFmtId="0" fontId="8" fillId="0" borderId="6" xfId="1" applyFont="1" applyFill="1" applyBorder="1" applyAlignment="1">
      <alignment horizontal="center" vertical="center" wrapText="1"/>
    </xf>
    <xf numFmtId="0" fontId="8" fillId="0" borderId="8" xfId="1" applyFont="1" applyFill="1" applyBorder="1" applyAlignment="1">
      <alignment horizontal="center" vertical="center" wrapText="1"/>
    </xf>
    <xf numFmtId="0" fontId="13" fillId="5" borderId="2" xfId="1" applyFont="1" applyFill="1" applyBorder="1" applyAlignment="1">
      <alignment horizontal="center" vertical="center" wrapText="1"/>
    </xf>
    <xf numFmtId="0" fontId="13" fillId="5" borderId="6" xfId="1" applyFont="1" applyFill="1" applyBorder="1" applyAlignment="1">
      <alignment horizontal="center" vertical="center" wrapText="1"/>
    </xf>
    <xf numFmtId="0" fontId="13" fillId="5" borderId="8" xfId="1" applyFont="1" applyFill="1" applyBorder="1" applyAlignment="1">
      <alignment horizontal="center" vertical="center" wrapText="1"/>
    </xf>
    <xf numFmtId="0" fontId="8" fillId="0" borderId="2" xfId="1" applyNumberFormat="1" applyFont="1" applyFill="1" applyBorder="1" applyAlignment="1">
      <alignment horizontal="center" vertical="center"/>
    </xf>
    <xf numFmtId="0" fontId="8" fillId="0" borderId="6" xfId="1" applyNumberFormat="1" applyFont="1" applyFill="1" applyBorder="1" applyAlignment="1">
      <alignment horizontal="center" vertical="center"/>
    </xf>
    <xf numFmtId="0" fontId="8" fillId="0" borderId="8" xfId="1" applyNumberFormat="1" applyFont="1" applyFill="1" applyBorder="1" applyAlignment="1">
      <alignment horizontal="center" vertical="center"/>
    </xf>
    <xf numFmtId="0" fontId="8" fillId="0" borderId="2" xfId="1" applyFont="1" applyFill="1" applyBorder="1" applyAlignment="1">
      <alignment horizontal="center"/>
    </xf>
    <xf numFmtId="0" fontId="8" fillId="0" borderId="6" xfId="1" applyFont="1" applyFill="1" applyBorder="1" applyAlignment="1">
      <alignment horizontal="center"/>
    </xf>
    <xf numFmtId="0" fontId="8" fillId="0" borderId="8" xfId="1" applyFont="1" applyFill="1" applyBorder="1" applyAlignment="1">
      <alignment horizontal="center"/>
    </xf>
    <xf numFmtId="0" fontId="4" fillId="0" borderId="2" xfId="1" applyFont="1" applyBorder="1" applyAlignment="1">
      <alignment horizontal="center"/>
    </xf>
    <xf numFmtId="0" fontId="4" fillId="0" borderId="6" xfId="1" applyFont="1" applyBorder="1" applyAlignment="1">
      <alignment horizontal="center"/>
    </xf>
    <xf numFmtId="0" fontId="4" fillId="0" borderId="8" xfId="1" applyFont="1" applyBorder="1" applyAlignment="1">
      <alignment horizontal="center"/>
    </xf>
    <xf numFmtId="16" fontId="8" fillId="4" borderId="2" xfId="1" applyNumberFormat="1" applyFont="1" applyFill="1" applyBorder="1" applyAlignment="1">
      <alignment horizontal="center" vertical="center" wrapText="1"/>
    </xf>
    <xf numFmtId="165" fontId="8" fillId="4" borderId="2" xfId="1" applyNumberFormat="1" applyFont="1" applyFill="1" applyBorder="1" applyAlignment="1">
      <alignment horizontal="center" vertical="center" wrapText="1"/>
    </xf>
    <xf numFmtId="165" fontId="8" fillId="4" borderId="6" xfId="1" applyNumberFormat="1" applyFont="1" applyFill="1" applyBorder="1" applyAlignment="1">
      <alignment horizontal="center" vertical="center" wrapText="1"/>
    </xf>
    <xf numFmtId="165" fontId="8" fillId="4" borderId="8" xfId="1" applyNumberFormat="1" applyFont="1" applyFill="1" applyBorder="1" applyAlignment="1">
      <alignment horizontal="center" vertical="center" wrapText="1"/>
    </xf>
    <xf numFmtId="0" fontId="8" fillId="5" borderId="2" xfId="1" applyNumberFormat="1" applyFont="1" applyFill="1" applyBorder="1" applyAlignment="1">
      <alignment horizontal="center" vertical="top" wrapText="1"/>
    </xf>
    <xf numFmtId="0" fontId="8" fillId="5" borderId="6" xfId="1" applyNumberFormat="1" applyFont="1" applyFill="1" applyBorder="1" applyAlignment="1">
      <alignment horizontal="center" vertical="top" wrapText="1"/>
    </xf>
    <xf numFmtId="0" fontId="8" fillId="5" borderId="8" xfId="1" applyNumberFormat="1" applyFont="1" applyFill="1" applyBorder="1" applyAlignment="1">
      <alignment horizontal="center" vertical="top" wrapText="1"/>
    </xf>
    <xf numFmtId="0" fontId="8" fillId="5" borderId="2" xfId="1" applyFont="1" applyFill="1" applyBorder="1" applyAlignment="1">
      <alignment horizontal="center" vertical="top" wrapText="1"/>
    </xf>
    <xf numFmtId="0" fontId="8" fillId="5" borderId="6" xfId="1" applyFont="1" applyFill="1" applyBorder="1" applyAlignment="1">
      <alignment horizontal="center" vertical="top" wrapText="1"/>
    </xf>
    <xf numFmtId="0" fontId="8" fillId="5" borderId="8" xfId="1" applyFont="1" applyFill="1" applyBorder="1" applyAlignment="1">
      <alignment horizontal="center" vertical="top" wrapText="1"/>
    </xf>
    <xf numFmtId="0" fontId="8" fillId="5" borderId="2" xfId="1" applyNumberFormat="1" applyFont="1" applyFill="1" applyBorder="1" applyAlignment="1">
      <alignment horizontal="center" vertical="center" wrapText="1"/>
    </xf>
    <xf numFmtId="0" fontId="8" fillId="5" borderId="6" xfId="1" applyNumberFormat="1" applyFont="1" applyFill="1" applyBorder="1" applyAlignment="1">
      <alignment horizontal="center" vertical="center" wrapText="1"/>
    </xf>
    <xf numFmtId="0" fontId="8" fillId="5" borderId="8" xfId="1" applyNumberFormat="1" applyFont="1" applyFill="1" applyBorder="1" applyAlignment="1">
      <alignment horizontal="center" vertical="center" wrapText="1"/>
    </xf>
    <xf numFmtId="16" fontId="8" fillId="4" borderId="2" xfId="1" applyNumberFormat="1" applyFont="1" applyFill="1" applyBorder="1" applyAlignment="1">
      <alignment horizontal="center" vertical="center"/>
    </xf>
    <xf numFmtId="0" fontId="8" fillId="4" borderId="6" xfId="1" applyNumberFormat="1" applyFont="1" applyFill="1" applyBorder="1" applyAlignment="1">
      <alignment horizontal="center" vertical="center"/>
    </xf>
    <xf numFmtId="0" fontId="8" fillId="4" borderId="8" xfId="1" applyNumberFormat="1" applyFont="1" applyFill="1" applyBorder="1" applyAlignment="1">
      <alignment horizontal="center" vertical="center"/>
    </xf>
    <xf numFmtId="0" fontId="4" fillId="0" borderId="2" xfId="1" applyFont="1" applyFill="1" applyBorder="1" applyAlignment="1">
      <alignment horizontal="center" vertical="top" wrapText="1"/>
    </xf>
    <xf numFmtId="0" fontId="4" fillId="0" borderId="6" xfId="1" applyFont="1" applyFill="1" applyBorder="1" applyAlignment="1">
      <alignment horizontal="center" vertical="top" wrapText="1"/>
    </xf>
    <xf numFmtId="0" fontId="4" fillId="0" borderId="8" xfId="1" applyFont="1" applyFill="1" applyBorder="1" applyAlignment="1">
      <alignment horizontal="center" vertical="top" wrapText="1"/>
    </xf>
    <xf numFmtId="0" fontId="4" fillId="0" borderId="2" xfId="1" applyFont="1" applyBorder="1" applyAlignment="1">
      <alignment horizontal="center" vertical="top"/>
    </xf>
    <xf numFmtId="0" fontId="4" fillId="0" borderId="6" xfId="1" applyFont="1" applyBorder="1" applyAlignment="1">
      <alignment horizontal="center" vertical="top"/>
    </xf>
    <xf numFmtId="0" fontId="4" fillId="0" borderId="8" xfId="1" applyFont="1" applyBorder="1" applyAlignment="1">
      <alignment horizontal="center" vertical="top"/>
    </xf>
    <xf numFmtId="0" fontId="8" fillId="4" borderId="2" xfId="1" applyNumberFormat="1" applyFont="1" applyFill="1" applyBorder="1" applyAlignment="1">
      <alignment horizontal="center" vertical="center"/>
    </xf>
    <xf numFmtId="16" fontId="4" fillId="0" borderId="7" xfId="1" applyNumberFormat="1" applyFont="1" applyBorder="1" applyAlignment="1">
      <alignment horizontal="center" vertical="center"/>
    </xf>
    <xf numFmtId="0" fontId="4" fillId="0" borderId="7" xfId="1" applyNumberFormat="1" applyFont="1" applyBorder="1" applyAlignment="1">
      <alignment horizontal="center" vertical="center"/>
    </xf>
    <xf numFmtId="0" fontId="4" fillId="0" borderId="0" xfId="1" applyNumberFormat="1" applyFont="1" applyFill="1" applyAlignment="1">
      <alignment horizontal="right"/>
    </xf>
    <xf numFmtId="0" fontId="8" fillId="0" borderId="7" xfId="1" applyFont="1" applyBorder="1" applyAlignment="1">
      <alignment horizontal="center" vertical="center" wrapText="1"/>
    </xf>
    <xf numFmtId="0" fontId="15" fillId="0" borderId="1" xfId="1" applyNumberFormat="1" applyFont="1" applyBorder="1" applyAlignment="1">
      <alignment horizontal="center" vertical="center"/>
    </xf>
    <xf numFmtId="0" fontId="8" fillId="0" borderId="7" xfId="1" applyNumberFormat="1" applyFont="1" applyBorder="1" applyAlignment="1">
      <alignment horizontal="center" vertical="center" wrapText="1"/>
    </xf>
    <xf numFmtId="0" fontId="8" fillId="0" borderId="7" xfId="1" applyFont="1" applyFill="1" applyBorder="1" applyAlignment="1">
      <alignment horizontal="center" vertical="center" wrapText="1"/>
    </xf>
    <xf numFmtId="0" fontId="4" fillId="0" borderId="2" xfId="1" applyFont="1" applyBorder="1" applyAlignment="1"/>
    <xf numFmtId="0" fontId="0" fillId="0" borderId="6" xfId="0" applyBorder="1" applyAlignment="1"/>
    <xf numFmtId="0" fontId="0" fillId="0" borderId="8" xfId="0" applyBorder="1" applyAlignment="1"/>
    <xf numFmtId="49" fontId="8" fillId="4" borderId="2" xfId="1" applyNumberFormat="1" applyFont="1" applyFill="1" applyBorder="1" applyAlignment="1">
      <alignment horizontal="center" vertical="center" wrapText="1"/>
    </xf>
    <xf numFmtId="49" fontId="8" fillId="4" borderId="6" xfId="1" applyNumberFormat="1" applyFont="1" applyFill="1" applyBorder="1" applyAlignment="1">
      <alignment horizontal="center" vertical="center" wrapText="1"/>
    </xf>
    <xf numFmtId="49" fontId="8" fillId="4" borderId="8" xfId="1" applyNumberFormat="1" applyFont="1" applyFill="1" applyBorder="1" applyAlignment="1">
      <alignment horizontal="center" vertical="center" wrapText="1"/>
    </xf>
    <xf numFmtId="0" fontId="8" fillId="5" borderId="2" xfId="1" applyNumberFormat="1" applyFont="1" applyFill="1" applyBorder="1" applyAlignment="1">
      <alignment horizontal="center" vertical="center"/>
    </xf>
    <xf numFmtId="0" fontId="8" fillId="5" borderId="6" xfId="1" applyNumberFormat="1" applyFont="1" applyFill="1" applyBorder="1" applyAlignment="1">
      <alignment horizontal="center" vertical="center"/>
    </xf>
    <xf numFmtId="0" fontId="8" fillId="5" borderId="8" xfId="1" applyNumberFormat="1" applyFont="1" applyFill="1" applyBorder="1" applyAlignment="1">
      <alignment horizontal="center" vertical="center"/>
    </xf>
    <xf numFmtId="0" fontId="8" fillId="5" borderId="2" xfId="1" applyFont="1" applyFill="1" applyBorder="1" applyAlignment="1">
      <alignment horizontal="center" vertical="center"/>
    </xf>
    <xf numFmtId="0" fontId="8" fillId="5" borderId="6" xfId="1" applyFont="1" applyFill="1" applyBorder="1" applyAlignment="1">
      <alignment horizontal="center" vertical="center"/>
    </xf>
    <xf numFmtId="0" fontId="8" fillId="5" borderId="8" xfId="1" applyFont="1" applyFill="1" applyBorder="1" applyAlignment="1">
      <alignment horizontal="center" vertical="center"/>
    </xf>
    <xf numFmtId="0" fontId="14" fillId="5" borderId="2" xfId="1" applyNumberFormat="1" applyFont="1" applyFill="1" applyBorder="1" applyAlignment="1">
      <alignment horizontal="center" vertical="center" wrapText="1"/>
    </xf>
    <xf numFmtId="0" fontId="14" fillId="5" borderId="6" xfId="1" applyNumberFormat="1" applyFont="1" applyFill="1" applyBorder="1" applyAlignment="1">
      <alignment horizontal="center" vertical="center" wrapText="1"/>
    </xf>
    <xf numFmtId="0" fontId="15" fillId="5" borderId="2" xfId="1" applyFont="1" applyFill="1" applyBorder="1" applyAlignment="1">
      <alignment horizontal="center" vertical="center" wrapText="1"/>
    </xf>
    <xf numFmtId="0" fontId="15" fillId="5" borderId="6" xfId="1" applyFont="1" applyFill="1" applyBorder="1" applyAlignment="1">
      <alignment horizontal="center" vertical="center" wrapText="1"/>
    </xf>
    <xf numFmtId="0" fontId="14" fillId="5" borderId="2" xfId="1" applyFont="1" applyFill="1" applyBorder="1" applyAlignment="1">
      <alignment horizontal="center" vertical="center" wrapText="1"/>
    </xf>
    <xf numFmtId="0" fontId="14" fillId="5" borderId="6" xfId="1" applyFont="1" applyFill="1" applyBorder="1" applyAlignment="1">
      <alignment horizontal="center" vertical="center" wrapText="1"/>
    </xf>
    <xf numFmtId="0" fontId="8" fillId="5" borderId="2" xfId="1" applyFont="1" applyFill="1" applyBorder="1" applyAlignment="1">
      <alignment horizontal="center" vertical="center" wrapText="1"/>
    </xf>
    <xf numFmtId="0" fontId="8" fillId="5" borderId="6" xfId="1" applyFont="1" applyFill="1" applyBorder="1" applyAlignment="1">
      <alignment horizontal="center" vertical="center" wrapText="1"/>
    </xf>
    <xf numFmtId="0" fontId="8" fillId="5" borderId="8" xfId="1" applyFont="1" applyFill="1" applyBorder="1" applyAlignment="1">
      <alignment horizontal="center" vertical="center" wrapText="1"/>
    </xf>
    <xf numFmtId="0" fontId="6" fillId="5" borderId="2" xfId="1" applyFont="1" applyFill="1" applyBorder="1" applyAlignment="1">
      <alignment horizontal="left" vertical="top" wrapText="1"/>
    </xf>
    <xf numFmtId="0" fontId="6" fillId="5" borderId="6" xfId="1" applyFont="1" applyFill="1" applyBorder="1" applyAlignment="1">
      <alignment horizontal="left" vertical="top" wrapText="1"/>
    </xf>
    <xf numFmtId="0" fontId="6" fillId="5" borderId="8" xfId="1" applyFont="1" applyFill="1" applyBorder="1" applyAlignment="1">
      <alignment horizontal="left" vertical="top" wrapText="1"/>
    </xf>
    <xf numFmtId="0" fontId="0" fillId="0" borderId="6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16" fontId="8" fillId="4" borderId="6" xfId="1" applyNumberFormat="1" applyFont="1" applyFill="1" applyBorder="1" applyAlignment="1">
      <alignment horizontal="center" vertical="center" wrapText="1"/>
    </xf>
    <xf numFmtId="16" fontId="8" fillId="4" borderId="8" xfId="1" applyNumberFormat="1" applyFont="1" applyFill="1" applyBorder="1" applyAlignment="1">
      <alignment horizontal="center" vertical="center" wrapText="1"/>
    </xf>
    <xf numFmtId="0" fontId="6" fillId="0" borderId="2" xfId="1" applyNumberFormat="1" applyFont="1" applyFill="1" applyBorder="1" applyAlignment="1">
      <alignment horizontal="center" vertical="top" wrapText="1"/>
    </xf>
    <xf numFmtId="0" fontId="6" fillId="0" borderId="6" xfId="1" applyNumberFormat="1" applyFont="1" applyFill="1" applyBorder="1" applyAlignment="1">
      <alignment horizontal="center" vertical="top" wrapText="1"/>
    </xf>
    <xf numFmtId="0" fontId="6" fillId="0" borderId="8" xfId="1" applyNumberFormat="1" applyFont="1" applyFill="1" applyBorder="1" applyAlignment="1">
      <alignment horizontal="center" vertical="top" wrapText="1"/>
    </xf>
    <xf numFmtId="0" fontId="8" fillId="5" borderId="2" xfId="1" applyFont="1" applyFill="1" applyBorder="1" applyAlignment="1">
      <alignment horizontal="center"/>
    </xf>
    <xf numFmtId="0" fontId="8" fillId="5" borderId="6" xfId="1" applyFont="1" applyFill="1" applyBorder="1" applyAlignment="1">
      <alignment horizontal="center"/>
    </xf>
    <xf numFmtId="0" fontId="8" fillId="5" borderId="8" xfId="1" applyFont="1" applyFill="1" applyBorder="1" applyAlignment="1">
      <alignment horizontal="center"/>
    </xf>
    <xf numFmtId="0" fontId="8" fillId="5" borderId="2" xfId="1" applyFont="1" applyFill="1" applyBorder="1" applyAlignment="1">
      <alignment horizontal="center" vertical="top"/>
    </xf>
    <xf numFmtId="0" fontId="8" fillId="5" borderId="6" xfId="1" applyFont="1" applyFill="1" applyBorder="1" applyAlignment="1">
      <alignment horizontal="center" vertical="top"/>
    </xf>
    <xf numFmtId="0" fontId="8" fillId="5" borderId="8" xfId="1" applyFont="1" applyFill="1" applyBorder="1" applyAlignment="1">
      <alignment horizontal="center" vertical="top"/>
    </xf>
    <xf numFmtId="0" fontId="8" fillId="4" borderId="7" xfId="1" applyNumberFormat="1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8" fillId="0" borderId="7" xfId="1" applyNumberFormat="1" applyFont="1" applyFill="1" applyBorder="1" applyAlignment="1">
      <alignment horizontal="center" vertical="top" wrapText="1"/>
    </xf>
    <xf numFmtId="0" fontId="8" fillId="0" borderId="7" xfId="1" applyFont="1" applyFill="1" applyBorder="1" applyAlignment="1">
      <alignment horizontal="center" vertical="top" wrapText="1"/>
    </xf>
    <xf numFmtId="0" fontId="13" fillId="0" borderId="7" xfId="1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right" vertical="top"/>
    </xf>
    <xf numFmtId="0" fontId="10" fillId="0" borderId="1" xfId="0" applyFont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top" wrapText="1"/>
    </xf>
    <xf numFmtId="0" fontId="2" fillId="2" borderId="7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 xr:uid="{00000000-0005-0000-0000-000001000000}"/>
    <cellStyle name="Процентный 2" xfId="2" xr:uid="{00000000-0005-0000-0000-000002000000}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0"/>
  <sheetViews>
    <sheetView zoomScale="57" zoomScaleNormal="57" workbookViewId="0">
      <selection activeCell="E14" sqref="E14"/>
    </sheetView>
  </sheetViews>
  <sheetFormatPr defaultColWidth="9.140625" defaultRowHeight="15.75" x14ac:dyDescent="0.25"/>
  <cols>
    <col min="1" max="1" width="5.42578125" style="3" customWidth="1"/>
    <col min="2" max="2" width="98.42578125" style="3" customWidth="1"/>
    <col min="3" max="3" width="17" style="17" customWidth="1"/>
    <col min="4" max="4" width="10.28515625" style="3" customWidth="1"/>
    <col min="5" max="5" width="10" style="3" customWidth="1"/>
    <col min="6" max="6" width="10.28515625" style="3" bestFit="1" customWidth="1"/>
    <col min="7" max="8" width="9.28515625" style="3" bestFit="1" customWidth="1"/>
    <col min="9" max="9" width="11.42578125" style="3" customWidth="1"/>
    <col min="10" max="10" width="10.7109375" style="3" customWidth="1"/>
    <col min="11" max="11" width="10.28515625" style="3" customWidth="1"/>
    <col min="12" max="16384" width="9.140625" style="3"/>
  </cols>
  <sheetData>
    <row r="1" spans="1:11" x14ac:dyDescent="0.25">
      <c r="A1" s="98" t="s">
        <v>121</v>
      </c>
      <c r="B1" s="98"/>
      <c r="C1" s="98"/>
      <c r="D1" s="98"/>
      <c r="E1" s="98"/>
      <c r="F1" s="98"/>
      <c r="G1" s="98"/>
      <c r="H1" s="98"/>
      <c r="I1" s="99"/>
      <c r="J1" s="99"/>
      <c r="K1" s="99"/>
    </row>
    <row r="2" spans="1:11" ht="42.6" customHeight="1" x14ac:dyDescent="0.25">
      <c r="A2" s="100" t="s">
        <v>113</v>
      </c>
      <c r="B2" s="100"/>
      <c r="C2" s="100"/>
      <c r="D2" s="100"/>
      <c r="E2" s="100"/>
      <c r="F2" s="100"/>
      <c r="G2" s="100"/>
      <c r="H2" s="100"/>
      <c r="I2" s="101"/>
      <c r="J2" s="101"/>
      <c r="K2" s="101"/>
    </row>
    <row r="3" spans="1:11" ht="56.25" customHeight="1" x14ac:dyDescent="0.25">
      <c r="A3" s="8" t="s">
        <v>3</v>
      </c>
      <c r="B3" s="8" t="s">
        <v>4</v>
      </c>
      <c r="C3" s="8" t="s">
        <v>5</v>
      </c>
      <c r="D3" s="8" t="s">
        <v>10</v>
      </c>
      <c r="E3" s="8" t="s">
        <v>11</v>
      </c>
      <c r="F3" s="8" t="s">
        <v>12</v>
      </c>
      <c r="G3" s="8" t="s">
        <v>13</v>
      </c>
      <c r="H3" s="8" t="s">
        <v>14</v>
      </c>
      <c r="I3" s="8" t="s">
        <v>49</v>
      </c>
      <c r="J3" s="8" t="s">
        <v>50</v>
      </c>
      <c r="K3" s="8" t="s">
        <v>51</v>
      </c>
    </row>
    <row r="4" spans="1:11" ht="15.75" customHeight="1" x14ac:dyDescent="0.25">
      <c r="A4" s="108" t="s">
        <v>30</v>
      </c>
      <c r="B4" s="108"/>
      <c r="C4" s="108"/>
      <c r="D4" s="108"/>
      <c r="E4" s="108"/>
      <c r="F4" s="108"/>
      <c r="G4" s="108"/>
      <c r="H4" s="108"/>
      <c r="I4" s="108"/>
      <c r="J4" s="108"/>
      <c r="K4" s="108"/>
    </row>
    <row r="5" spans="1:11" x14ac:dyDescent="0.25">
      <c r="A5" s="18">
        <v>1</v>
      </c>
      <c r="B5" s="16" t="s">
        <v>7</v>
      </c>
      <c r="C5" s="50" t="s">
        <v>6</v>
      </c>
      <c r="D5" s="77">
        <v>0.02</v>
      </c>
      <c r="E5" s="77">
        <v>0.02</v>
      </c>
      <c r="F5" s="77">
        <v>0.02</v>
      </c>
      <c r="G5" s="77">
        <v>0.02</v>
      </c>
      <c r="H5" s="77">
        <v>0.02</v>
      </c>
      <c r="I5" s="77">
        <v>0.02</v>
      </c>
      <c r="J5" s="77">
        <v>0.02</v>
      </c>
      <c r="K5" s="77">
        <v>0.02</v>
      </c>
    </row>
    <row r="6" spans="1:11" ht="71.25" customHeight="1" x14ac:dyDescent="0.25">
      <c r="A6" s="18">
        <v>2</v>
      </c>
      <c r="B6" s="16" t="s">
        <v>8</v>
      </c>
      <c r="C6" s="76" t="s">
        <v>9</v>
      </c>
      <c r="D6" s="81" t="s">
        <v>66</v>
      </c>
      <c r="E6" s="81" t="s">
        <v>67</v>
      </c>
      <c r="F6" s="81" t="s">
        <v>68</v>
      </c>
      <c r="G6" s="81" t="s">
        <v>69</v>
      </c>
      <c r="H6" s="81" t="s">
        <v>70</v>
      </c>
      <c r="I6" s="81" t="s">
        <v>71</v>
      </c>
      <c r="J6" s="81" t="s">
        <v>72</v>
      </c>
      <c r="K6" s="81" t="s">
        <v>73</v>
      </c>
    </row>
    <row r="7" spans="1:11" ht="31.5" x14ac:dyDescent="0.25">
      <c r="A7" s="18">
        <v>3</v>
      </c>
      <c r="B7" s="11" t="s">
        <v>37</v>
      </c>
      <c r="C7" s="50" t="s">
        <v>34</v>
      </c>
      <c r="D7" s="78">
        <v>15</v>
      </c>
      <c r="E7" s="79">
        <v>13.5</v>
      </c>
      <c r="F7" s="79">
        <v>13.6</v>
      </c>
      <c r="G7" s="80" t="s">
        <v>134</v>
      </c>
      <c r="H7" s="80" t="s">
        <v>134</v>
      </c>
      <c r="I7" s="80" t="s">
        <v>134</v>
      </c>
      <c r="J7" s="80" t="s">
        <v>134</v>
      </c>
      <c r="K7" s="80" t="s">
        <v>134</v>
      </c>
    </row>
    <row r="8" spans="1:11" ht="31.5" x14ac:dyDescent="0.25">
      <c r="A8" s="18">
        <v>4</v>
      </c>
      <c r="B8" s="11" t="s">
        <v>36</v>
      </c>
      <c r="C8" s="50" t="s">
        <v>35</v>
      </c>
      <c r="D8" s="23" t="s">
        <v>135</v>
      </c>
      <c r="E8" s="21">
        <v>3</v>
      </c>
      <c r="F8" s="21">
        <v>2.8</v>
      </c>
      <c r="G8" s="21">
        <v>2.8</v>
      </c>
      <c r="H8" s="21">
        <v>2.8</v>
      </c>
      <c r="I8" s="21">
        <v>2.7</v>
      </c>
      <c r="J8" s="21">
        <v>2.7</v>
      </c>
      <c r="K8" s="21">
        <v>2.7</v>
      </c>
    </row>
    <row r="9" spans="1:11" ht="15.75" customHeight="1" x14ac:dyDescent="0.25">
      <c r="A9" s="105" t="s">
        <v>54</v>
      </c>
      <c r="B9" s="106"/>
      <c r="C9" s="106"/>
      <c r="D9" s="106"/>
      <c r="E9" s="106"/>
      <c r="F9" s="106"/>
      <c r="G9" s="106"/>
      <c r="H9" s="106"/>
      <c r="I9" s="106"/>
      <c r="J9" s="106"/>
      <c r="K9" s="107"/>
    </row>
    <row r="10" spans="1:11" x14ac:dyDescent="0.25">
      <c r="A10" s="4">
        <v>5</v>
      </c>
      <c r="B10" s="51" t="s">
        <v>118</v>
      </c>
      <c r="C10" s="50" t="s">
        <v>6</v>
      </c>
      <c r="D10" s="4">
        <v>87</v>
      </c>
      <c r="E10" s="4">
        <v>93</v>
      </c>
      <c r="F10" s="4">
        <v>100</v>
      </c>
      <c r="G10" s="4">
        <v>100</v>
      </c>
      <c r="H10" s="4">
        <v>100</v>
      </c>
      <c r="I10" s="21">
        <v>100</v>
      </c>
      <c r="J10" s="21">
        <v>100</v>
      </c>
      <c r="K10" s="21">
        <v>100</v>
      </c>
    </row>
    <row r="11" spans="1:11" x14ac:dyDescent="0.25">
      <c r="A11" s="18">
        <v>6</v>
      </c>
      <c r="B11" s="47" t="s">
        <v>119</v>
      </c>
      <c r="C11" s="26" t="s">
        <v>6</v>
      </c>
      <c r="D11" s="4">
        <v>86</v>
      </c>
      <c r="E11" s="4">
        <v>94</v>
      </c>
      <c r="F11" s="4">
        <v>100</v>
      </c>
      <c r="G11" s="4">
        <v>100</v>
      </c>
      <c r="H11" s="4">
        <v>100</v>
      </c>
      <c r="I11" s="21">
        <v>100</v>
      </c>
      <c r="J11" s="21">
        <v>100</v>
      </c>
      <c r="K11" s="21">
        <v>100</v>
      </c>
    </row>
    <row r="12" spans="1:11" ht="15.75" customHeight="1" x14ac:dyDescent="0.25">
      <c r="A12" s="105" t="s">
        <v>109</v>
      </c>
      <c r="B12" s="106"/>
      <c r="C12" s="106"/>
      <c r="D12" s="106"/>
      <c r="E12" s="106"/>
      <c r="F12" s="106"/>
      <c r="G12" s="106"/>
      <c r="H12" s="107"/>
      <c r="I12" s="20"/>
      <c r="J12" s="20"/>
      <c r="K12" s="20"/>
    </row>
    <row r="13" spans="1:11" ht="31.5" x14ac:dyDescent="0.25">
      <c r="A13" s="4">
        <v>7</v>
      </c>
      <c r="B13" s="16" t="s">
        <v>55</v>
      </c>
      <c r="C13" s="50" t="s">
        <v>6</v>
      </c>
      <c r="D13" s="21">
        <v>100</v>
      </c>
      <c r="E13" s="21">
        <v>100</v>
      </c>
      <c r="F13" s="21">
        <v>100</v>
      </c>
      <c r="G13" s="21">
        <v>100</v>
      </c>
      <c r="H13" s="21">
        <v>100</v>
      </c>
      <c r="I13" s="21">
        <v>100</v>
      </c>
      <c r="J13" s="21">
        <v>100</v>
      </c>
      <c r="K13" s="21">
        <v>100</v>
      </c>
    </row>
    <row r="14" spans="1:11" ht="31.5" x14ac:dyDescent="0.25">
      <c r="A14" s="4">
        <v>8</v>
      </c>
      <c r="B14" s="27" t="s">
        <v>56</v>
      </c>
      <c r="C14" s="50" t="s">
        <v>6</v>
      </c>
      <c r="D14" s="21">
        <v>39</v>
      </c>
      <c r="E14" s="21">
        <v>39</v>
      </c>
      <c r="F14" s="21">
        <v>40</v>
      </c>
      <c r="G14" s="21">
        <v>41</v>
      </c>
      <c r="H14" s="21">
        <v>42</v>
      </c>
      <c r="I14" s="21">
        <v>43</v>
      </c>
      <c r="J14" s="21">
        <v>44</v>
      </c>
      <c r="K14" s="21">
        <v>44</v>
      </c>
    </row>
    <row r="15" spans="1:11" ht="15.75" customHeight="1" x14ac:dyDescent="0.25">
      <c r="A15" s="105" t="s">
        <v>110</v>
      </c>
      <c r="B15" s="106"/>
      <c r="C15" s="106"/>
      <c r="D15" s="106"/>
      <c r="E15" s="106"/>
      <c r="F15" s="106"/>
      <c r="G15" s="106"/>
      <c r="H15" s="106"/>
      <c r="I15" s="106"/>
      <c r="J15" s="106"/>
      <c r="K15" s="107"/>
    </row>
    <row r="16" spans="1:11" ht="59.25" customHeight="1" x14ac:dyDescent="0.25">
      <c r="A16" s="4">
        <v>8</v>
      </c>
      <c r="B16" s="75" t="s">
        <v>120</v>
      </c>
      <c r="C16" s="50" t="s">
        <v>6</v>
      </c>
      <c r="D16" s="21">
        <v>11.3</v>
      </c>
      <c r="E16" s="21">
        <v>11.5</v>
      </c>
      <c r="F16" s="22">
        <v>11.5</v>
      </c>
      <c r="G16" s="22">
        <v>12</v>
      </c>
      <c r="H16" s="22">
        <v>12</v>
      </c>
      <c r="I16" s="22" t="s">
        <v>57</v>
      </c>
      <c r="J16" s="22" t="s">
        <v>58</v>
      </c>
      <c r="K16" s="22" t="s">
        <v>58</v>
      </c>
    </row>
    <row r="17" spans="1:11" ht="15.75" customHeight="1" x14ac:dyDescent="0.25">
      <c r="A17" s="105" t="s">
        <v>111</v>
      </c>
      <c r="B17" s="106"/>
      <c r="C17" s="106"/>
      <c r="D17" s="106"/>
      <c r="E17" s="106"/>
      <c r="F17" s="106"/>
      <c r="G17" s="106"/>
      <c r="H17" s="106"/>
      <c r="I17" s="106"/>
      <c r="J17" s="106"/>
      <c r="K17" s="107"/>
    </row>
    <row r="18" spans="1:11" x14ac:dyDescent="0.25">
      <c r="A18" s="4">
        <v>9</v>
      </c>
      <c r="B18" s="28" t="s">
        <v>59</v>
      </c>
      <c r="C18" s="50" t="s">
        <v>52</v>
      </c>
      <c r="D18" s="4">
        <v>24</v>
      </c>
      <c r="E18" s="21">
        <v>25</v>
      </c>
      <c r="F18" s="21">
        <v>30</v>
      </c>
      <c r="G18" s="21">
        <v>35</v>
      </c>
      <c r="H18" s="21">
        <v>37</v>
      </c>
      <c r="I18" s="21">
        <v>38</v>
      </c>
      <c r="J18" s="21">
        <v>39</v>
      </c>
      <c r="K18" s="21">
        <v>39</v>
      </c>
    </row>
    <row r="19" spans="1:11" x14ac:dyDescent="0.25">
      <c r="A19" s="102" t="s">
        <v>112</v>
      </c>
      <c r="B19" s="103"/>
      <c r="C19" s="103"/>
      <c r="D19" s="103"/>
      <c r="E19" s="103"/>
      <c r="F19" s="103"/>
      <c r="G19" s="103"/>
      <c r="H19" s="103"/>
      <c r="I19" s="103"/>
      <c r="J19" s="103"/>
      <c r="K19" s="104"/>
    </row>
    <row r="20" spans="1:11" x14ac:dyDescent="0.25">
      <c r="A20" s="20">
        <v>10</v>
      </c>
      <c r="B20" s="47" t="s">
        <v>60</v>
      </c>
      <c r="C20" s="50" t="s">
        <v>6</v>
      </c>
      <c r="D20" s="21">
        <v>100</v>
      </c>
      <c r="E20" s="21">
        <v>100</v>
      </c>
      <c r="F20" s="21">
        <v>100</v>
      </c>
      <c r="G20" s="21">
        <v>100</v>
      </c>
      <c r="H20" s="21">
        <v>100</v>
      </c>
      <c r="I20" s="21">
        <v>100</v>
      </c>
      <c r="J20" s="21">
        <v>100</v>
      </c>
      <c r="K20" s="21">
        <v>100</v>
      </c>
    </row>
  </sheetData>
  <mergeCells count="8">
    <mergeCell ref="A1:K1"/>
    <mergeCell ref="A2:K2"/>
    <mergeCell ref="A19:K19"/>
    <mergeCell ref="A17:K17"/>
    <mergeCell ref="A12:H12"/>
    <mergeCell ref="A4:K4"/>
    <mergeCell ref="A9:K9"/>
    <mergeCell ref="A15:K15"/>
  </mergeCells>
  <pageMargins left="0.70866141732283472" right="0.70866141732283472" top="0.74803149606299213" bottom="0.74803149606299213" header="0.31496062992125984" footer="0.31496062992125984"/>
  <pageSetup paperSize="9" scale="66" fitToHeight="2" orientation="landscape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222"/>
  <sheetViews>
    <sheetView zoomScale="40" zoomScaleNormal="40" workbookViewId="0">
      <pane xSplit="3" ySplit="6" topLeftCell="D112" activePane="bottomRight" state="frozen"/>
      <selection pane="topRight" activeCell="D1" sqref="D1"/>
      <selection pane="bottomLeft" activeCell="A5" sqref="A5"/>
      <selection pane="bottomRight" activeCell="J151" sqref="J151:J158"/>
    </sheetView>
  </sheetViews>
  <sheetFormatPr defaultColWidth="9.140625" defaultRowHeight="15.75" x14ac:dyDescent="0.25"/>
  <cols>
    <col min="1" max="1" width="7.140625" style="2" customWidth="1"/>
    <col min="2" max="2" width="31.85546875" style="5" customWidth="1"/>
    <col min="3" max="3" width="12.140625" style="5" customWidth="1"/>
    <col min="4" max="4" width="11.5703125" style="6" customWidth="1"/>
    <col min="5" max="5" width="16.42578125" style="7" customWidth="1"/>
    <col min="6" max="6" width="13" style="7" customWidth="1"/>
    <col min="7" max="7" width="11.28515625" style="7" customWidth="1"/>
    <col min="8" max="8" width="14.7109375" style="7" customWidth="1"/>
    <col min="9" max="9" width="12.140625" style="7" customWidth="1"/>
    <col min="10" max="10" width="27.42578125" style="5" customWidth="1"/>
    <col min="11" max="11" width="27.7109375" style="5" customWidth="1"/>
    <col min="12" max="16384" width="9.140625" style="51"/>
  </cols>
  <sheetData>
    <row r="1" spans="1:11" x14ac:dyDescent="0.25">
      <c r="H1" s="109" t="s">
        <v>143</v>
      </c>
      <c r="I1" s="109"/>
      <c r="J1" s="109"/>
      <c r="K1" s="109"/>
    </row>
    <row r="2" spans="1:11" x14ac:dyDescent="0.25">
      <c r="H2" s="109" t="s">
        <v>144</v>
      </c>
      <c r="I2" s="109"/>
      <c r="J2" s="109"/>
      <c r="K2" s="109"/>
    </row>
    <row r="3" spans="1:11" x14ac:dyDescent="0.25">
      <c r="A3" s="175" t="s">
        <v>122</v>
      </c>
      <c r="B3" s="175"/>
      <c r="C3" s="175"/>
      <c r="D3" s="175"/>
      <c r="E3" s="175"/>
      <c r="F3" s="175"/>
      <c r="G3" s="175"/>
      <c r="H3" s="175"/>
      <c r="I3" s="175"/>
      <c r="J3" s="175"/>
      <c r="K3" s="175"/>
    </row>
    <row r="4" spans="1:11" ht="42" customHeight="1" x14ac:dyDescent="0.25">
      <c r="A4" s="177" t="s">
        <v>115</v>
      </c>
      <c r="B4" s="177"/>
      <c r="C4" s="177"/>
      <c r="D4" s="177"/>
      <c r="E4" s="177"/>
      <c r="F4" s="177"/>
      <c r="G4" s="177"/>
      <c r="H4" s="177"/>
      <c r="I4" s="177"/>
      <c r="J4" s="177"/>
      <c r="K4" s="177"/>
    </row>
    <row r="5" spans="1:11" x14ac:dyDescent="0.25">
      <c r="A5" s="178" t="s">
        <v>28</v>
      </c>
      <c r="B5" s="179" t="s">
        <v>74</v>
      </c>
      <c r="C5" s="176" t="s">
        <v>27</v>
      </c>
      <c r="D5" s="176" t="s">
        <v>26</v>
      </c>
      <c r="E5" s="176"/>
      <c r="F5" s="176"/>
      <c r="G5" s="176"/>
      <c r="H5" s="176"/>
      <c r="I5" s="176"/>
      <c r="J5" s="176" t="s">
        <v>25</v>
      </c>
      <c r="K5" s="176" t="s">
        <v>29</v>
      </c>
    </row>
    <row r="6" spans="1:11" ht="30" x14ac:dyDescent="0.25">
      <c r="A6" s="178"/>
      <c r="B6" s="179"/>
      <c r="C6" s="176"/>
      <c r="D6" s="90" t="s">
        <v>24</v>
      </c>
      <c r="E6" s="30" t="s">
        <v>53</v>
      </c>
      <c r="F6" s="30" t="s">
        <v>23</v>
      </c>
      <c r="G6" s="30" t="s">
        <v>22</v>
      </c>
      <c r="H6" s="30" t="s">
        <v>21</v>
      </c>
      <c r="I6" s="30" t="s">
        <v>20</v>
      </c>
      <c r="J6" s="176"/>
      <c r="K6" s="176"/>
    </row>
    <row r="7" spans="1:11" ht="28.5" customHeight="1" x14ac:dyDescent="0.25">
      <c r="A7" s="192"/>
      <c r="B7" s="194" t="s">
        <v>75</v>
      </c>
      <c r="C7" s="196" t="s">
        <v>64</v>
      </c>
      <c r="D7" s="60" t="s">
        <v>15</v>
      </c>
      <c r="E7" s="61">
        <f>F7+H7</f>
        <v>237051.50000000003</v>
      </c>
      <c r="F7" s="61">
        <f>F9+F10+F11+F12</f>
        <v>12130.2</v>
      </c>
      <c r="G7" s="94" t="s">
        <v>38</v>
      </c>
      <c r="H7" s="61">
        <f t="shared" ref="H7" si="0">H8+H9+H10+H11+H12+H13+H14</f>
        <v>224921.30000000002</v>
      </c>
      <c r="I7" s="94" t="s">
        <v>38</v>
      </c>
      <c r="J7" s="198"/>
      <c r="K7" s="201"/>
    </row>
    <row r="8" spans="1:11" ht="21.75" customHeight="1" x14ac:dyDescent="0.25">
      <c r="A8" s="193"/>
      <c r="B8" s="195"/>
      <c r="C8" s="197"/>
      <c r="D8" s="60">
        <v>2014</v>
      </c>
      <c r="E8" s="61">
        <f>E16+E136+E160+E184</f>
        <v>68652</v>
      </c>
      <c r="F8" s="61" t="s">
        <v>38</v>
      </c>
      <c r="G8" s="94" t="s">
        <v>38</v>
      </c>
      <c r="H8" s="61">
        <f>H16+H136+H160+H184</f>
        <v>68652</v>
      </c>
      <c r="I8" s="94" t="s">
        <v>38</v>
      </c>
      <c r="J8" s="199"/>
      <c r="K8" s="202"/>
    </row>
    <row r="9" spans="1:11" ht="20.25" customHeight="1" x14ac:dyDescent="0.25">
      <c r="A9" s="193"/>
      <c r="B9" s="195"/>
      <c r="C9" s="197"/>
      <c r="D9" s="60">
        <v>2015</v>
      </c>
      <c r="E9" s="61">
        <f>F9+H9</f>
        <v>21387.7</v>
      </c>
      <c r="F9" s="61">
        <f>F17</f>
        <v>445</v>
      </c>
      <c r="G9" s="94" t="s">
        <v>38</v>
      </c>
      <c r="H9" s="61">
        <f>H17+H137+H161+H185</f>
        <v>20942.7</v>
      </c>
      <c r="I9" s="94" t="s">
        <v>38</v>
      </c>
      <c r="J9" s="199"/>
      <c r="K9" s="202"/>
    </row>
    <row r="10" spans="1:11" ht="21.75" customHeight="1" x14ac:dyDescent="0.25">
      <c r="A10" s="193"/>
      <c r="B10" s="195"/>
      <c r="C10" s="197"/>
      <c r="D10" s="60">
        <v>2016</v>
      </c>
      <c r="E10" s="61">
        <f>H10+F10</f>
        <v>23472.9</v>
      </c>
      <c r="F10" s="61">
        <f>F18</f>
        <v>2550.9</v>
      </c>
      <c r="G10" s="94" t="s">
        <v>38</v>
      </c>
      <c r="H10" s="61">
        <f>H18+H210+H138+H186</f>
        <v>20922</v>
      </c>
      <c r="I10" s="94" t="s">
        <v>38</v>
      </c>
      <c r="J10" s="199"/>
      <c r="K10" s="202"/>
    </row>
    <row r="11" spans="1:11" ht="21" customHeight="1" x14ac:dyDescent="0.25">
      <c r="A11" s="193"/>
      <c r="B11" s="195"/>
      <c r="C11" s="197"/>
      <c r="D11" s="62">
        <v>2017</v>
      </c>
      <c r="E11" s="61">
        <f>F11+H11</f>
        <v>18679.900000000001</v>
      </c>
      <c r="F11" s="61">
        <f>F19</f>
        <v>3759.9</v>
      </c>
      <c r="G11" s="94" t="s">
        <v>38</v>
      </c>
      <c r="H11" s="61">
        <f>H19+H211</f>
        <v>14920</v>
      </c>
      <c r="I11" s="94" t="s">
        <v>38</v>
      </c>
      <c r="J11" s="199"/>
      <c r="K11" s="202"/>
    </row>
    <row r="12" spans="1:11" ht="21" customHeight="1" x14ac:dyDescent="0.25">
      <c r="A12" s="193"/>
      <c r="B12" s="195"/>
      <c r="C12" s="197"/>
      <c r="D12" s="62">
        <v>2018</v>
      </c>
      <c r="E12" s="61">
        <f>F12+H12</f>
        <v>19735.400000000001</v>
      </c>
      <c r="F12" s="61">
        <f>F20</f>
        <v>5374.4</v>
      </c>
      <c r="G12" s="94" t="s">
        <v>38</v>
      </c>
      <c r="H12" s="61">
        <f>H20+H212</f>
        <v>14361</v>
      </c>
      <c r="I12" s="94" t="s">
        <v>38</v>
      </c>
      <c r="J12" s="199"/>
      <c r="K12" s="202"/>
    </row>
    <row r="13" spans="1:11" ht="21" customHeight="1" x14ac:dyDescent="0.25">
      <c r="A13" s="193"/>
      <c r="B13" s="195"/>
      <c r="C13" s="197"/>
      <c r="D13" s="62">
        <v>2019</v>
      </c>
      <c r="E13" s="61">
        <f>H13</f>
        <v>56073.599999999999</v>
      </c>
      <c r="F13" s="94" t="s">
        <v>38</v>
      </c>
      <c r="G13" s="94" t="s">
        <v>38</v>
      </c>
      <c r="H13" s="61">
        <f>H21+H141+H165</f>
        <v>56073.599999999999</v>
      </c>
      <c r="I13" s="94" t="s">
        <v>38</v>
      </c>
      <c r="J13" s="199"/>
      <c r="K13" s="202"/>
    </row>
    <row r="14" spans="1:11" ht="24" customHeight="1" x14ac:dyDescent="0.25">
      <c r="A14" s="193"/>
      <c r="B14" s="195"/>
      <c r="C14" s="197"/>
      <c r="D14" s="62">
        <v>2020</v>
      </c>
      <c r="E14" s="61">
        <f>H14</f>
        <v>29050</v>
      </c>
      <c r="F14" s="94" t="s">
        <v>38</v>
      </c>
      <c r="G14" s="94" t="s">
        <v>38</v>
      </c>
      <c r="H14" s="61">
        <f>H22+H142+H214</f>
        <v>29050</v>
      </c>
      <c r="I14" s="94" t="s">
        <v>38</v>
      </c>
      <c r="J14" s="200"/>
      <c r="K14" s="203"/>
    </row>
    <row r="15" spans="1:11" ht="21.75" customHeight="1" x14ac:dyDescent="0.25">
      <c r="A15" s="186" t="s">
        <v>19</v>
      </c>
      <c r="B15" s="157" t="s">
        <v>65</v>
      </c>
      <c r="C15" s="154" t="s">
        <v>64</v>
      </c>
      <c r="D15" s="55" t="s">
        <v>15</v>
      </c>
      <c r="E15" s="96">
        <f>SUM(E16:E22)</f>
        <v>195017.8</v>
      </c>
      <c r="F15" s="97">
        <f>F17+F18+F19+F20</f>
        <v>12130.2</v>
      </c>
      <c r="G15" s="52" t="s">
        <v>38</v>
      </c>
      <c r="H15" s="53">
        <f>SUM(H16:H22)</f>
        <v>182887.6</v>
      </c>
      <c r="I15" s="52" t="s">
        <v>38</v>
      </c>
      <c r="J15" s="157" t="s">
        <v>42</v>
      </c>
      <c r="K15" s="189"/>
    </row>
    <row r="16" spans="1:11" ht="20.25" customHeight="1" x14ac:dyDescent="0.25">
      <c r="A16" s="187"/>
      <c r="B16" s="158"/>
      <c r="C16" s="155"/>
      <c r="D16" s="55">
        <v>2014</v>
      </c>
      <c r="E16" s="53">
        <f>H16</f>
        <v>53913</v>
      </c>
      <c r="F16" s="52" t="s">
        <v>38</v>
      </c>
      <c r="G16" s="52" t="s">
        <v>38</v>
      </c>
      <c r="H16" s="53">
        <f>H24+H32+H40+H48+H56+H64+H72+H120</f>
        <v>53913</v>
      </c>
      <c r="I16" s="52" t="s">
        <v>38</v>
      </c>
      <c r="J16" s="158"/>
      <c r="K16" s="190"/>
    </row>
    <row r="17" spans="1:11" ht="15.75" customHeight="1" x14ac:dyDescent="0.25">
      <c r="A17" s="187"/>
      <c r="B17" s="158"/>
      <c r="C17" s="155"/>
      <c r="D17" s="55">
        <v>2015</v>
      </c>
      <c r="E17" s="53">
        <f>H17+F17</f>
        <v>18498.7</v>
      </c>
      <c r="F17" s="54">
        <f>F49</f>
        <v>445</v>
      </c>
      <c r="G17" s="52" t="s">
        <v>38</v>
      </c>
      <c r="H17" s="53">
        <f>H49+H57+H65+H73+H81+H89+H97+H105+H121</f>
        <v>18053.7</v>
      </c>
      <c r="I17" s="52" t="s">
        <v>38</v>
      </c>
      <c r="J17" s="158"/>
      <c r="K17" s="190"/>
    </row>
    <row r="18" spans="1:11" ht="15.75" customHeight="1" x14ac:dyDescent="0.25">
      <c r="A18" s="187"/>
      <c r="B18" s="158"/>
      <c r="C18" s="155"/>
      <c r="D18" s="55">
        <v>2016</v>
      </c>
      <c r="E18" s="53">
        <f>F18+H18</f>
        <v>21984.300000000003</v>
      </c>
      <c r="F18" s="54">
        <f>F50</f>
        <v>2550.9</v>
      </c>
      <c r="G18" s="52" t="s">
        <v>38</v>
      </c>
      <c r="H18" s="53">
        <f>H26+H50+H58+H66+H74+H82+H90+H114+H130</f>
        <v>19433.400000000001</v>
      </c>
      <c r="I18" s="52" t="s">
        <v>38</v>
      </c>
      <c r="J18" s="158"/>
      <c r="K18" s="190"/>
    </row>
    <row r="19" spans="1:11" ht="19.5" customHeight="1" x14ac:dyDescent="0.25">
      <c r="A19" s="187"/>
      <c r="B19" s="158"/>
      <c r="C19" s="155"/>
      <c r="D19" s="56">
        <v>2017</v>
      </c>
      <c r="E19" s="53">
        <f>F19+H19</f>
        <v>17648.7</v>
      </c>
      <c r="F19" s="54">
        <f>F51</f>
        <v>3759.9</v>
      </c>
      <c r="G19" s="52" t="s">
        <v>38</v>
      </c>
      <c r="H19" s="54">
        <f>H51+H59+H67+H83+H99+H115+H131</f>
        <v>13888.8</v>
      </c>
      <c r="I19" s="52" t="s">
        <v>38</v>
      </c>
      <c r="J19" s="158"/>
      <c r="K19" s="190"/>
    </row>
    <row r="20" spans="1:11" ht="19.5" customHeight="1" x14ac:dyDescent="0.25">
      <c r="A20" s="187"/>
      <c r="B20" s="158"/>
      <c r="C20" s="155"/>
      <c r="D20" s="56">
        <v>2018</v>
      </c>
      <c r="E20" s="53">
        <f>F20+H20</f>
        <v>18269.900000000001</v>
      </c>
      <c r="F20" s="54">
        <f>F52+F71</f>
        <v>5374.4</v>
      </c>
      <c r="G20" s="52" t="s">
        <v>38</v>
      </c>
      <c r="H20" s="54">
        <f>H52+H68+H76+H84+H116+H132</f>
        <v>12895.5</v>
      </c>
      <c r="I20" s="52" t="s">
        <v>38</v>
      </c>
      <c r="J20" s="158"/>
      <c r="K20" s="190"/>
    </row>
    <row r="21" spans="1:11" ht="21.75" customHeight="1" x14ac:dyDescent="0.25">
      <c r="A21" s="187"/>
      <c r="B21" s="158"/>
      <c r="C21" s="155"/>
      <c r="D21" s="56">
        <v>2019</v>
      </c>
      <c r="E21" s="53">
        <f t="shared" ref="E21:E22" si="1">H21</f>
        <v>38053.199999999997</v>
      </c>
      <c r="F21" s="52" t="s">
        <v>38</v>
      </c>
      <c r="G21" s="52" t="s">
        <v>38</v>
      </c>
      <c r="H21" s="54">
        <f>H29+H37+H53+H61+H69+H77+H101+H117+H125+H133</f>
        <v>38053.199999999997</v>
      </c>
      <c r="I21" s="52" t="s">
        <v>38</v>
      </c>
      <c r="J21" s="158"/>
      <c r="K21" s="190"/>
    </row>
    <row r="22" spans="1:11" ht="19.5" customHeight="1" x14ac:dyDescent="0.25">
      <c r="A22" s="188"/>
      <c r="B22" s="159"/>
      <c r="C22" s="156"/>
      <c r="D22" s="57">
        <v>2020</v>
      </c>
      <c r="E22" s="53">
        <f t="shared" si="1"/>
        <v>26650</v>
      </c>
      <c r="F22" s="59" t="s">
        <v>38</v>
      </c>
      <c r="G22" s="59" t="s">
        <v>38</v>
      </c>
      <c r="H22" s="58">
        <f>H30+H54+H62+H70+H78+H86+H118+H126+H134</f>
        <v>26650</v>
      </c>
      <c r="I22" s="59" t="s">
        <v>38</v>
      </c>
      <c r="J22" s="159"/>
      <c r="K22" s="191"/>
    </row>
    <row r="23" spans="1:11" s="45" customFormat="1" ht="18.75" customHeight="1" x14ac:dyDescent="0.25">
      <c r="A23" s="163" t="s">
        <v>87</v>
      </c>
      <c r="B23" s="132" t="s">
        <v>76</v>
      </c>
      <c r="C23" s="123" t="s">
        <v>64</v>
      </c>
      <c r="D23" s="91" t="s">
        <v>15</v>
      </c>
      <c r="E23" s="32">
        <f>SUM(E24:E30)</f>
        <v>6200</v>
      </c>
      <c r="F23" s="31" t="s">
        <v>38</v>
      </c>
      <c r="G23" s="31" t="s">
        <v>38</v>
      </c>
      <c r="H23" s="95">
        <f>SUM(H24:H30)</f>
        <v>6200</v>
      </c>
      <c r="I23" s="31" t="s">
        <v>38</v>
      </c>
      <c r="J23" s="114" t="s">
        <v>42</v>
      </c>
      <c r="K23" s="117"/>
    </row>
    <row r="24" spans="1:11" s="45" customFormat="1" ht="18" customHeight="1" x14ac:dyDescent="0.25">
      <c r="A24" s="164"/>
      <c r="B24" s="133"/>
      <c r="C24" s="124"/>
      <c r="D24" s="89">
        <v>2014</v>
      </c>
      <c r="E24" s="86">
        <f>H24</f>
        <v>600</v>
      </c>
      <c r="F24" s="87" t="s">
        <v>38</v>
      </c>
      <c r="G24" s="87" t="s">
        <v>38</v>
      </c>
      <c r="H24" s="86">
        <v>600</v>
      </c>
      <c r="I24" s="87" t="s">
        <v>38</v>
      </c>
      <c r="J24" s="115"/>
      <c r="K24" s="118"/>
    </row>
    <row r="25" spans="1:11" s="45" customFormat="1" ht="18.75" customHeight="1" x14ac:dyDescent="0.25">
      <c r="A25" s="164"/>
      <c r="B25" s="133"/>
      <c r="C25" s="124"/>
      <c r="D25" s="91">
        <v>2015</v>
      </c>
      <c r="E25" s="44" t="s">
        <v>38</v>
      </c>
      <c r="F25" s="31" t="s">
        <v>38</v>
      </c>
      <c r="G25" s="31" t="s">
        <v>38</v>
      </c>
      <c r="H25" s="44" t="s">
        <v>38</v>
      </c>
      <c r="I25" s="31" t="s">
        <v>38</v>
      </c>
      <c r="J25" s="115"/>
      <c r="K25" s="118"/>
    </row>
    <row r="26" spans="1:11" s="45" customFormat="1" ht="18.75" customHeight="1" x14ac:dyDescent="0.25">
      <c r="A26" s="164"/>
      <c r="B26" s="133"/>
      <c r="C26" s="124"/>
      <c r="D26" s="91">
        <v>2016</v>
      </c>
      <c r="E26" s="32">
        <f>H26</f>
        <v>1800</v>
      </c>
      <c r="F26" s="31" t="s">
        <v>38</v>
      </c>
      <c r="G26" s="31" t="s">
        <v>38</v>
      </c>
      <c r="H26" s="44">
        <v>1800</v>
      </c>
      <c r="I26" s="31" t="s">
        <v>38</v>
      </c>
      <c r="J26" s="115"/>
      <c r="K26" s="118"/>
    </row>
    <row r="27" spans="1:11" s="45" customFormat="1" ht="19.5" customHeight="1" x14ac:dyDescent="0.25">
      <c r="A27" s="164"/>
      <c r="B27" s="133"/>
      <c r="C27" s="124"/>
      <c r="D27" s="91">
        <v>2017</v>
      </c>
      <c r="E27" s="32" t="s">
        <v>38</v>
      </c>
      <c r="F27" s="34" t="s">
        <v>38</v>
      </c>
      <c r="G27" s="34" t="s">
        <v>38</v>
      </c>
      <c r="H27" s="32" t="s">
        <v>38</v>
      </c>
      <c r="I27" s="34" t="s">
        <v>38</v>
      </c>
      <c r="J27" s="115"/>
      <c r="K27" s="118"/>
    </row>
    <row r="28" spans="1:11" s="45" customFormat="1" ht="18" customHeight="1" x14ac:dyDescent="0.25">
      <c r="A28" s="164"/>
      <c r="B28" s="133"/>
      <c r="C28" s="124"/>
      <c r="D28" s="91">
        <v>2018</v>
      </c>
      <c r="E28" s="44" t="s">
        <v>38</v>
      </c>
      <c r="F28" s="31" t="s">
        <v>38</v>
      </c>
      <c r="G28" s="31" t="s">
        <v>38</v>
      </c>
      <c r="H28" s="44" t="s">
        <v>38</v>
      </c>
      <c r="I28" s="31" t="s">
        <v>38</v>
      </c>
      <c r="J28" s="115"/>
      <c r="K28" s="118"/>
    </row>
    <row r="29" spans="1:11" s="45" customFormat="1" ht="21.75" customHeight="1" x14ac:dyDescent="0.25">
      <c r="A29" s="164"/>
      <c r="B29" s="133"/>
      <c r="C29" s="124"/>
      <c r="D29" s="91">
        <v>2019</v>
      </c>
      <c r="E29" s="44">
        <v>2000</v>
      </c>
      <c r="F29" s="31" t="s">
        <v>38</v>
      </c>
      <c r="G29" s="31" t="s">
        <v>38</v>
      </c>
      <c r="H29" s="44">
        <v>2000</v>
      </c>
      <c r="I29" s="31" t="s">
        <v>38</v>
      </c>
      <c r="J29" s="115"/>
      <c r="K29" s="118"/>
    </row>
    <row r="30" spans="1:11" ht="24" customHeight="1" x14ac:dyDescent="0.25">
      <c r="A30" s="165"/>
      <c r="B30" s="134"/>
      <c r="C30" s="125"/>
      <c r="D30" s="91">
        <v>2020</v>
      </c>
      <c r="E30" s="44">
        <v>1800</v>
      </c>
      <c r="F30" s="31" t="s">
        <v>38</v>
      </c>
      <c r="G30" s="31" t="s">
        <v>38</v>
      </c>
      <c r="H30" s="44">
        <v>1800</v>
      </c>
      <c r="I30" s="31" t="s">
        <v>38</v>
      </c>
      <c r="J30" s="116"/>
      <c r="K30" s="119"/>
    </row>
    <row r="31" spans="1:11" ht="15.6" customHeight="1" x14ac:dyDescent="0.25">
      <c r="A31" s="172" t="s">
        <v>88</v>
      </c>
      <c r="B31" s="132" t="s">
        <v>124</v>
      </c>
      <c r="C31" s="123" t="s">
        <v>131</v>
      </c>
      <c r="D31" s="91" t="s">
        <v>15</v>
      </c>
      <c r="E31" s="44">
        <f>SUM(E32:E38)</f>
        <v>12903.2</v>
      </c>
      <c r="F31" s="31" t="s">
        <v>38</v>
      </c>
      <c r="G31" s="31" t="s">
        <v>38</v>
      </c>
      <c r="H31" s="44">
        <f>SUM(H32:H38)</f>
        <v>12903.2</v>
      </c>
      <c r="I31" s="31" t="s">
        <v>38</v>
      </c>
      <c r="J31" s="114" t="s">
        <v>42</v>
      </c>
      <c r="K31" s="117"/>
    </row>
    <row r="32" spans="1:11" ht="15.6" customHeight="1" x14ac:dyDescent="0.25">
      <c r="A32" s="164"/>
      <c r="B32" s="133"/>
      <c r="C32" s="124"/>
      <c r="D32" s="91">
        <v>2014</v>
      </c>
      <c r="E32" s="44">
        <f>H32</f>
        <v>1800</v>
      </c>
      <c r="F32" s="31" t="s">
        <v>38</v>
      </c>
      <c r="G32" s="31" t="s">
        <v>38</v>
      </c>
      <c r="H32" s="44">
        <v>1800</v>
      </c>
      <c r="I32" s="31" t="s">
        <v>38</v>
      </c>
      <c r="J32" s="115"/>
      <c r="K32" s="118"/>
    </row>
    <row r="33" spans="1:11" ht="15.6" customHeight="1" x14ac:dyDescent="0.25">
      <c r="A33" s="164"/>
      <c r="B33" s="133"/>
      <c r="C33" s="124"/>
      <c r="D33" s="91">
        <v>2015</v>
      </c>
      <c r="E33" s="44" t="s">
        <v>38</v>
      </c>
      <c r="F33" s="31" t="s">
        <v>38</v>
      </c>
      <c r="G33" s="31" t="s">
        <v>38</v>
      </c>
      <c r="H33" s="44" t="s">
        <v>38</v>
      </c>
      <c r="I33" s="31" t="s">
        <v>38</v>
      </c>
      <c r="J33" s="115"/>
      <c r="K33" s="118"/>
    </row>
    <row r="34" spans="1:11" ht="15.6" customHeight="1" x14ac:dyDescent="0.25">
      <c r="A34" s="164"/>
      <c r="B34" s="133"/>
      <c r="C34" s="124"/>
      <c r="D34" s="91">
        <v>2016</v>
      </c>
      <c r="E34" s="48" t="s">
        <v>38</v>
      </c>
      <c r="F34" s="31" t="s">
        <v>38</v>
      </c>
      <c r="G34" s="31" t="s">
        <v>38</v>
      </c>
      <c r="H34" s="48" t="s">
        <v>38</v>
      </c>
      <c r="I34" s="31" t="s">
        <v>38</v>
      </c>
      <c r="J34" s="115"/>
      <c r="K34" s="118"/>
    </row>
    <row r="35" spans="1:11" ht="15.6" customHeight="1" x14ac:dyDescent="0.25">
      <c r="A35" s="164"/>
      <c r="B35" s="133"/>
      <c r="C35" s="124"/>
      <c r="D35" s="91">
        <v>2017</v>
      </c>
      <c r="E35" s="44" t="s">
        <v>38</v>
      </c>
      <c r="F35" s="34" t="s">
        <v>38</v>
      </c>
      <c r="G35" s="34" t="s">
        <v>38</v>
      </c>
      <c r="H35" s="44" t="s">
        <v>38</v>
      </c>
      <c r="I35" s="34" t="s">
        <v>38</v>
      </c>
      <c r="J35" s="115"/>
      <c r="K35" s="118"/>
    </row>
    <row r="36" spans="1:11" ht="15.6" customHeight="1" x14ac:dyDescent="0.25">
      <c r="A36" s="164"/>
      <c r="B36" s="133"/>
      <c r="C36" s="124"/>
      <c r="D36" s="91">
        <v>2018</v>
      </c>
      <c r="E36" s="44" t="s">
        <v>38</v>
      </c>
      <c r="F36" s="31" t="s">
        <v>38</v>
      </c>
      <c r="G36" s="31" t="s">
        <v>38</v>
      </c>
      <c r="H36" s="44" t="s">
        <v>38</v>
      </c>
      <c r="I36" s="31" t="s">
        <v>38</v>
      </c>
      <c r="J36" s="115"/>
      <c r="K36" s="118"/>
    </row>
    <row r="37" spans="1:11" ht="15.6" customHeight="1" x14ac:dyDescent="0.25">
      <c r="A37" s="164"/>
      <c r="B37" s="133"/>
      <c r="C37" s="124"/>
      <c r="D37" s="91">
        <v>2019</v>
      </c>
      <c r="E37" s="44">
        <v>11103.2</v>
      </c>
      <c r="F37" s="31" t="s">
        <v>38</v>
      </c>
      <c r="G37" s="31" t="s">
        <v>38</v>
      </c>
      <c r="H37" s="44">
        <v>11103.2</v>
      </c>
      <c r="I37" s="31" t="s">
        <v>38</v>
      </c>
      <c r="J37" s="115"/>
      <c r="K37" s="118"/>
    </row>
    <row r="38" spans="1:11" ht="15.6" customHeight="1" x14ac:dyDescent="0.25">
      <c r="A38" s="165"/>
      <c r="B38" s="134"/>
      <c r="C38" s="125"/>
      <c r="D38" s="91">
        <v>2020</v>
      </c>
      <c r="E38" s="44" t="s">
        <v>38</v>
      </c>
      <c r="F38" s="31" t="s">
        <v>38</v>
      </c>
      <c r="G38" s="31" t="s">
        <v>38</v>
      </c>
      <c r="H38" s="44" t="s">
        <v>38</v>
      </c>
      <c r="I38" s="31" t="s">
        <v>38</v>
      </c>
      <c r="J38" s="116"/>
      <c r="K38" s="119"/>
    </row>
    <row r="39" spans="1:11" ht="15.6" customHeight="1" x14ac:dyDescent="0.25">
      <c r="A39" s="163" t="s">
        <v>89</v>
      </c>
      <c r="B39" s="132" t="s">
        <v>77</v>
      </c>
      <c r="C39" s="123">
        <v>2014</v>
      </c>
      <c r="D39" s="91" t="s">
        <v>15</v>
      </c>
      <c r="E39" s="44">
        <f>SUM(E40:E46)</f>
        <v>300</v>
      </c>
      <c r="F39" s="31" t="s">
        <v>38</v>
      </c>
      <c r="G39" s="31" t="s">
        <v>38</v>
      </c>
      <c r="H39" s="44">
        <f>SUM(H40:H46)</f>
        <v>300</v>
      </c>
      <c r="I39" s="31" t="s">
        <v>38</v>
      </c>
      <c r="J39" s="114" t="s">
        <v>42</v>
      </c>
      <c r="K39" s="117"/>
    </row>
    <row r="40" spans="1:11" ht="15.6" customHeight="1" x14ac:dyDescent="0.25">
      <c r="A40" s="164"/>
      <c r="B40" s="133"/>
      <c r="C40" s="124"/>
      <c r="D40" s="91">
        <v>2014</v>
      </c>
      <c r="E40" s="44">
        <f>H40</f>
        <v>300</v>
      </c>
      <c r="F40" s="31" t="s">
        <v>38</v>
      </c>
      <c r="G40" s="31" t="s">
        <v>38</v>
      </c>
      <c r="H40" s="44">
        <v>300</v>
      </c>
      <c r="I40" s="31" t="s">
        <v>38</v>
      </c>
      <c r="J40" s="115"/>
      <c r="K40" s="118"/>
    </row>
    <row r="41" spans="1:11" ht="15.6" customHeight="1" x14ac:dyDescent="0.25">
      <c r="A41" s="164"/>
      <c r="B41" s="133"/>
      <c r="C41" s="124"/>
      <c r="D41" s="91">
        <v>2015</v>
      </c>
      <c r="E41" s="44" t="s">
        <v>38</v>
      </c>
      <c r="F41" s="31" t="s">
        <v>38</v>
      </c>
      <c r="G41" s="31" t="s">
        <v>38</v>
      </c>
      <c r="H41" s="44" t="s">
        <v>38</v>
      </c>
      <c r="I41" s="31" t="s">
        <v>38</v>
      </c>
      <c r="J41" s="115"/>
      <c r="K41" s="118"/>
    </row>
    <row r="42" spans="1:11" ht="15.6" customHeight="1" x14ac:dyDescent="0.25">
      <c r="A42" s="164"/>
      <c r="B42" s="133"/>
      <c r="C42" s="124"/>
      <c r="D42" s="91">
        <v>2016</v>
      </c>
      <c r="E42" s="48" t="s">
        <v>38</v>
      </c>
      <c r="F42" s="31" t="s">
        <v>38</v>
      </c>
      <c r="G42" s="31" t="s">
        <v>38</v>
      </c>
      <c r="H42" s="48" t="s">
        <v>38</v>
      </c>
      <c r="I42" s="31" t="s">
        <v>38</v>
      </c>
      <c r="J42" s="115"/>
      <c r="K42" s="118"/>
    </row>
    <row r="43" spans="1:11" ht="15.6" customHeight="1" x14ac:dyDescent="0.25">
      <c r="A43" s="164"/>
      <c r="B43" s="133"/>
      <c r="C43" s="124"/>
      <c r="D43" s="91">
        <v>2017</v>
      </c>
      <c r="E43" s="44" t="s">
        <v>38</v>
      </c>
      <c r="F43" s="34" t="s">
        <v>38</v>
      </c>
      <c r="G43" s="34" t="s">
        <v>38</v>
      </c>
      <c r="H43" s="44" t="s">
        <v>38</v>
      </c>
      <c r="I43" s="34" t="s">
        <v>38</v>
      </c>
      <c r="J43" s="115"/>
      <c r="K43" s="118"/>
    </row>
    <row r="44" spans="1:11" ht="15.6" customHeight="1" x14ac:dyDescent="0.25">
      <c r="A44" s="164"/>
      <c r="B44" s="133"/>
      <c r="C44" s="124"/>
      <c r="D44" s="91">
        <v>2018</v>
      </c>
      <c r="E44" s="44" t="s">
        <v>38</v>
      </c>
      <c r="F44" s="31" t="s">
        <v>38</v>
      </c>
      <c r="G44" s="31" t="s">
        <v>38</v>
      </c>
      <c r="H44" s="44" t="s">
        <v>38</v>
      </c>
      <c r="I44" s="31" t="s">
        <v>38</v>
      </c>
      <c r="J44" s="115"/>
      <c r="K44" s="118"/>
    </row>
    <row r="45" spans="1:11" ht="15.6" customHeight="1" x14ac:dyDescent="0.25">
      <c r="A45" s="164"/>
      <c r="B45" s="133"/>
      <c r="C45" s="124"/>
      <c r="D45" s="91">
        <v>2019</v>
      </c>
      <c r="E45" s="44" t="s">
        <v>38</v>
      </c>
      <c r="F45" s="31" t="s">
        <v>38</v>
      </c>
      <c r="G45" s="31" t="s">
        <v>38</v>
      </c>
      <c r="H45" s="44" t="s">
        <v>38</v>
      </c>
      <c r="I45" s="31" t="s">
        <v>38</v>
      </c>
      <c r="J45" s="115"/>
      <c r="K45" s="118"/>
    </row>
    <row r="46" spans="1:11" ht="15.6" customHeight="1" x14ac:dyDescent="0.25">
      <c r="A46" s="165"/>
      <c r="B46" s="133"/>
      <c r="C46" s="125"/>
      <c r="D46" s="88">
        <v>2020</v>
      </c>
      <c r="E46" s="46" t="s">
        <v>38</v>
      </c>
      <c r="F46" s="49" t="s">
        <v>38</v>
      </c>
      <c r="G46" s="49" t="s">
        <v>38</v>
      </c>
      <c r="H46" s="46" t="s">
        <v>38</v>
      </c>
      <c r="I46" s="49" t="s">
        <v>38</v>
      </c>
      <c r="J46" s="116"/>
      <c r="K46" s="119"/>
    </row>
    <row r="47" spans="1:11" ht="15.6" customHeight="1" x14ac:dyDescent="0.25">
      <c r="A47" s="173" t="s">
        <v>90</v>
      </c>
      <c r="B47" s="166" t="s">
        <v>79</v>
      </c>
      <c r="C47" s="169" t="s">
        <v>64</v>
      </c>
      <c r="D47" s="91" t="s">
        <v>15</v>
      </c>
      <c r="E47" s="32">
        <f>SUM(E48:E54)</f>
        <v>65441.9</v>
      </c>
      <c r="F47" s="32">
        <f>SUM(F48:F54)</f>
        <v>10054.1</v>
      </c>
      <c r="G47" s="31" t="s">
        <v>38</v>
      </c>
      <c r="H47" s="32">
        <f>SUM(H48:H54)</f>
        <v>55387.799999999996</v>
      </c>
      <c r="I47" s="31" t="s">
        <v>38</v>
      </c>
      <c r="J47" s="132" t="s">
        <v>142</v>
      </c>
      <c r="K47" s="180"/>
    </row>
    <row r="48" spans="1:11" ht="15.6" customHeight="1" x14ac:dyDescent="0.25">
      <c r="A48" s="174"/>
      <c r="B48" s="167"/>
      <c r="C48" s="170"/>
      <c r="D48" s="91">
        <v>2014</v>
      </c>
      <c r="E48" s="32">
        <f t="shared" ref="E48" si="2">H48</f>
        <v>19550</v>
      </c>
      <c r="F48" s="31" t="s">
        <v>38</v>
      </c>
      <c r="G48" s="31" t="s">
        <v>38</v>
      </c>
      <c r="H48" s="32">
        <v>19550</v>
      </c>
      <c r="I48" s="31" t="s">
        <v>38</v>
      </c>
      <c r="J48" s="133"/>
      <c r="K48" s="181"/>
    </row>
    <row r="49" spans="1:11" ht="15.6" customHeight="1" x14ac:dyDescent="0.25">
      <c r="A49" s="174"/>
      <c r="B49" s="167"/>
      <c r="C49" s="170"/>
      <c r="D49" s="91">
        <v>2015</v>
      </c>
      <c r="E49" s="32">
        <f>H49+F49</f>
        <v>11899.7</v>
      </c>
      <c r="F49" s="32">
        <v>445</v>
      </c>
      <c r="G49" s="31" t="s">
        <v>38</v>
      </c>
      <c r="H49" s="32">
        <v>11454.7</v>
      </c>
      <c r="I49" s="31" t="s">
        <v>38</v>
      </c>
      <c r="J49" s="133"/>
      <c r="K49" s="181"/>
    </row>
    <row r="50" spans="1:11" ht="15.6" customHeight="1" x14ac:dyDescent="0.25">
      <c r="A50" s="174"/>
      <c r="B50" s="167"/>
      <c r="C50" s="170"/>
      <c r="D50" s="91">
        <v>2016</v>
      </c>
      <c r="E50" s="93">
        <f>F50+H50</f>
        <v>10415.6</v>
      </c>
      <c r="F50" s="32">
        <v>2550.9</v>
      </c>
      <c r="G50" s="31" t="s">
        <v>38</v>
      </c>
      <c r="H50" s="93">
        <v>7864.7</v>
      </c>
      <c r="I50" s="31" t="s">
        <v>38</v>
      </c>
      <c r="J50" s="133"/>
      <c r="K50" s="181"/>
    </row>
    <row r="51" spans="1:11" ht="15.6" customHeight="1" x14ac:dyDescent="0.25">
      <c r="A51" s="174"/>
      <c r="B51" s="167"/>
      <c r="C51" s="170"/>
      <c r="D51" s="91">
        <v>2017</v>
      </c>
      <c r="E51" s="32">
        <f>F51+H51</f>
        <v>7446.6</v>
      </c>
      <c r="F51" s="33">
        <v>3759.9</v>
      </c>
      <c r="G51" s="34" t="s">
        <v>38</v>
      </c>
      <c r="H51" s="32">
        <v>3686.7</v>
      </c>
      <c r="I51" s="34" t="s">
        <v>38</v>
      </c>
      <c r="J51" s="133"/>
      <c r="K51" s="181"/>
    </row>
    <row r="52" spans="1:11" ht="15.6" customHeight="1" x14ac:dyDescent="0.25">
      <c r="A52" s="174"/>
      <c r="B52" s="167"/>
      <c r="C52" s="170"/>
      <c r="D52" s="91">
        <v>2018</v>
      </c>
      <c r="E52" s="32">
        <f>F52+H52</f>
        <v>8330</v>
      </c>
      <c r="F52" s="32">
        <v>3298.3</v>
      </c>
      <c r="G52" s="31" t="s">
        <v>38</v>
      </c>
      <c r="H52" s="32">
        <v>5031.7</v>
      </c>
      <c r="I52" s="31" t="s">
        <v>38</v>
      </c>
      <c r="J52" s="133"/>
      <c r="K52" s="181"/>
    </row>
    <row r="53" spans="1:11" ht="15.6" customHeight="1" x14ac:dyDescent="0.25">
      <c r="A53" s="174"/>
      <c r="B53" s="167"/>
      <c r="C53" s="170"/>
      <c r="D53" s="91">
        <v>2019</v>
      </c>
      <c r="E53" s="44">
        <v>3800</v>
      </c>
      <c r="F53" s="31" t="s">
        <v>38</v>
      </c>
      <c r="G53" s="31" t="s">
        <v>38</v>
      </c>
      <c r="H53" s="44">
        <v>3800</v>
      </c>
      <c r="I53" s="31" t="s">
        <v>38</v>
      </c>
      <c r="J53" s="133"/>
      <c r="K53" s="181"/>
    </row>
    <row r="54" spans="1:11" ht="15.6" customHeight="1" x14ac:dyDescent="0.25">
      <c r="A54" s="174"/>
      <c r="B54" s="168"/>
      <c r="C54" s="171"/>
      <c r="D54" s="88">
        <v>2020</v>
      </c>
      <c r="E54" s="46">
        <v>4000</v>
      </c>
      <c r="F54" s="49" t="s">
        <v>38</v>
      </c>
      <c r="G54" s="49" t="s">
        <v>38</v>
      </c>
      <c r="H54" s="46">
        <v>4000</v>
      </c>
      <c r="I54" s="49" t="s">
        <v>38</v>
      </c>
      <c r="J54" s="134"/>
      <c r="K54" s="182"/>
    </row>
    <row r="55" spans="1:11" ht="15.6" customHeight="1" x14ac:dyDescent="0.25">
      <c r="A55" s="183" t="s">
        <v>91</v>
      </c>
      <c r="B55" s="129" t="s">
        <v>80</v>
      </c>
      <c r="C55" s="129" t="s">
        <v>64</v>
      </c>
      <c r="D55" s="91" t="s">
        <v>15</v>
      </c>
      <c r="E55" s="36">
        <f>SUM(E56:E62)</f>
        <v>25850</v>
      </c>
      <c r="F55" s="31" t="s">
        <v>38</v>
      </c>
      <c r="G55" s="31" t="s">
        <v>38</v>
      </c>
      <c r="H55" s="36">
        <f>SUM(H56:H62)</f>
        <v>25850</v>
      </c>
      <c r="I55" s="31" t="s">
        <v>38</v>
      </c>
      <c r="J55" s="132" t="s">
        <v>42</v>
      </c>
      <c r="K55" s="135"/>
    </row>
    <row r="56" spans="1:11" ht="15.6" customHeight="1" x14ac:dyDescent="0.25">
      <c r="A56" s="184"/>
      <c r="B56" s="130"/>
      <c r="C56" s="130"/>
      <c r="D56" s="91">
        <v>2014</v>
      </c>
      <c r="E56" s="36">
        <f t="shared" ref="E56:E58" si="3">H56</f>
        <v>17850</v>
      </c>
      <c r="F56" s="31" t="s">
        <v>38</v>
      </c>
      <c r="G56" s="31" t="s">
        <v>38</v>
      </c>
      <c r="H56" s="36">
        <v>17850</v>
      </c>
      <c r="I56" s="31" t="s">
        <v>38</v>
      </c>
      <c r="J56" s="133"/>
      <c r="K56" s="136"/>
    </row>
    <row r="57" spans="1:11" ht="15.6" customHeight="1" x14ac:dyDescent="0.25">
      <c r="A57" s="184"/>
      <c r="B57" s="130"/>
      <c r="C57" s="130"/>
      <c r="D57" s="91">
        <v>2015</v>
      </c>
      <c r="E57" s="32">
        <f t="shared" si="3"/>
        <v>3000</v>
      </c>
      <c r="F57" s="31" t="s">
        <v>38</v>
      </c>
      <c r="G57" s="31" t="s">
        <v>38</v>
      </c>
      <c r="H57" s="32">
        <v>3000</v>
      </c>
      <c r="I57" s="31" t="s">
        <v>38</v>
      </c>
      <c r="J57" s="133"/>
      <c r="K57" s="136"/>
    </row>
    <row r="58" spans="1:11" ht="15.6" customHeight="1" x14ac:dyDescent="0.25">
      <c r="A58" s="184"/>
      <c r="B58" s="130"/>
      <c r="C58" s="130"/>
      <c r="D58" s="91">
        <v>2016</v>
      </c>
      <c r="E58" s="32">
        <f t="shared" si="3"/>
        <v>1550</v>
      </c>
      <c r="F58" s="31" t="s">
        <v>38</v>
      </c>
      <c r="G58" s="31" t="s">
        <v>38</v>
      </c>
      <c r="H58" s="32">
        <f>1500+50</f>
        <v>1550</v>
      </c>
      <c r="I58" s="31" t="s">
        <v>38</v>
      </c>
      <c r="J58" s="133"/>
      <c r="K58" s="136"/>
    </row>
    <row r="59" spans="1:11" ht="15.6" customHeight="1" x14ac:dyDescent="0.25">
      <c r="A59" s="184"/>
      <c r="B59" s="130"/>
      <c r="C59" s="130"/>
      <c r="D59" s="91">
        <v>2017</v>
      </c>
      <c r="E59" s="33">
        <f>H59</f>
        <v>150</v>
      </c>
      <c r="F59" s="34" t="s">
        <v>38</v>
      </c>
      <c r="G59" s="34" t="s">
        <v>38</v>
      </c>
      <c r="H59" s="33">
        <v>150</v>
      </c>
      <c r="I59" s="34" t="s">
        <v>38</v>
      </c>
      <c r="J59" s="133"/>
      <c r="K59" s="136"/>
    </row>
    <row r="60" spans="1:11" ht="15.6" customHeight="1" x14ac:dyDescent="0.25">
      <c r="A60" s="184"/>
      <c r="B60" s="130"/>
      <c r="C60" s="130"/>
      <c r="D60" s="91">
        <v>2018</v>
      </c>
      <c r="E60" s="32" t="s">
        <v>38</v>
      </c>
      <c r="F60" s="31" t="s">
        <v>38</v>
      </c>
      <c r="G60" s="31" t="s">
        <v>38</v>
      </c>
      <c r="H60" s="32" t="s">
        <v>38</v>
      </c>
      <c r="I60" s="31" t="s">
        <v>38</v>
      </c>
      <c r="J60" s="133"/>
      <c r="K60" s="136"/>
    </row>
    <row r="61" spans="1:11" ht="15.6" customHeight="1" x14ac:dyDescent="0.25">
      <c r="A61" s="184"/>
      <c r="B61" s="130"/>
      <c r="C61" s="130"/>
      <c r="D61" s="91">
        <v>2019</v>
      </c>
      <c r="E61" s="32">
        <v>1800</v>
      </c>
      <c r="F61" s="31" t="s">
        <v>38</v>
      </c>
      <c r="G61" s="31" t="s">
        <v>38</v>
      </c>
      <c r="H61" s="32">
        <v>1800</v>
      </c>
      <c r="I61" s="31" t="s">
        <v>38</v>
      </c>
      <c r="J61" s="133"/>
      <c r="K61" s="136"/>
    </row>
    <row r="62" spans="1:11" ht="15.6" customHeight="1" x14ac:dyDescent="0.25">
      <c r="A62" s="185"/>
      <c r="B62" s="131"/>
      <c r="C62" s="131"/>
      <c r="D62" s="91">
        <v>2020</v>
      </c>
      <c r="E62" s="33">
        <v>1500</v>
      </c>
      <c r="F62" s="34" t="s">
        <v>38</v>
      </c>
      <c r="G62" s="34" t="s">
        <v>38</v>
      </c>
      <c r="H62" s="33">
        <v>1500</v>
      </c>
      <c r="I62" s="34" t="s">
        <v>38</v>
      </c>
      <c r="J62" s="134"/>
      <c r="K62" s="137"/>
    </row>
    <row r="63" spans="1:11" ht="15.6" customHeight="1" x14ac:dyDescent="0.25">
      <c r="A63" s="150" t="s">
        <v>44</v>
      </c>
      <c r="B63" s="129" t="s">
        <v>81</v>
      </c>
      <c r="C63" s="129" t="s">
        <v>64</v>
      </c>
      <c r="D63" s="91" t="s">
        <v>15</v>
      </c>
      <c r="E63" s="35">
        <f>SUM(E64:E70)</f>
        <v>8320.7999999999993</v>
      </c>
      <c r="F63" s="31" t="s">
        <v>38</v>
      </c>
      <c r="G63" s="31" t="s">
        <v>38</v>
      </c>
      <c r="H63" s="35">
        <f>SUM(H64:H70)</f>
        <v>8320.7999999999993</v>
      </c>
      <c r="I63" s="31" t="s">
        <v>38</v>
      </c>
      <c r="J63" s="132" t="s">
        <v>42</v>
      </c>
      <c r="K63" s="135"/>
    </row>
    <row r="64" spans="1:11" ht="15.6" customHeight="1" x14ac:dyDescent="0.25">
      <c r="A64" s="127"/>
      <c r="B64" s="130"/>
      <c r="C64" s="130"/>
      <c r="D64" s="91">
        <v>2014</v>
      </c>
      <c r="E64" s="36">
        <f t="shared" ref="E64:E65" si="4">H64</f>
        <v>4553</v>
      </c>
      <c r="F64" s="31" t="s">
        <v>38</v>
      </c>
      <c r="G64" s="31" t="s">
        <v>38</v>
      </c>
      <c r="H64" s="36">
        <v>4553</v>
      </c>
      <c r="I64" s="31" t="s">
        <v>38</v>
      </c>
      <c r="J64" s="133"/>
      <c r="K64" s="136"/>
    </row>
    <row r="65" spans="1:11" ht="15.6" customHeight="1" x14ac:dyDescent="0.25">
      <c r="A65" s="127"/>
      <c r="B65" s="130"/>
      <c r="C65" s="130"/>
      <c r="D65" s="91">
        <v>2015</v>
      </c>
      <c r="E65" s="35">
        <f t="shared" si="4"/>
        <v>890</v>
      </c>
      <c r="F65" s="31" t="s">
        <v>38</v>
      </c>
      <c r="G65" s="31" t="s">
        <v>38</v>
      </c>
      <c r="H65" s="35">
        <v>890</v>
      </c>
      <c r="I65" s="31" t="s">
        <v>38</v>
      </c>
      <c r="J65" s="133"/>
      <c r="K65" s="136"/>
    </row>
    <row r="66" spans="1:11" ht="15.6" customHeight="1" x14ac:dyDescent="0.25">
      <c r="A66" s="127"/>
      <c r="B66" s="130"/>
      <c r="C66" s="130"/>
      <c r="D66" s="91">
        <v>2016</v>
      </c>
      <c r="E66" s="36">
        <v>350</v>
      </c>
      <c r="F66" s="31" t="s">
        <v>38</v>
      </c>
      <c r="G66" s="31" t="s">
        <v>38</v>
      </c>
      <c r="H66" s="36">
        <v>350</v>
      </c>
      <c r="I66" s="31" t="s">
        <v>38</v>
      </c>
      <c r="J66" s="133"/>
      <c r="K66" s="136"/>
    </row>
    <row r="67" spans="1:11" ht="15.6" customHeight="1" x14ac:dyDescent="0.25">
      <c r="A67" s="127"/>
      <c r="B67" s="130"/>
      <c r="C67" s="130"/>
      <c r="D67" s="91">
        <v>2017</v>
      </c>
      <c r="E67" s="33">
        <v>388.9</v>
      </c>
      <c r="F67" s="34" t="s">
        <v>38</v>
      </c>
      <c r="G67" s="34" t="s">
        <v>38</v>
      </c>
      <c r="H67" s="33">
        <v>388.9</v>
      </c>
      <c r="I67" s="34" t="s">
        <v>38</v>
      </c>
      <c r="J67" s="133"/>
      <c r="K67" s="136"/>
    </row>
    <row r="68" spans="1:11" ht="15.6" customHeight="1" x14ac:dyDescent="0.25">
      <c r="A68" s="127"/>
      <c r="B68" s="130"/>
      <c r="C68" s="130"/>
      <c r="D68" s="91">
        <v>2018</v>
      </c>
      <c r="E68" s="33">
        <f>H68</f>
        <v>388.9</v>
      </c>
      <c r="F68" s="31" t="s">
        <v>38</v>
      </c>
      <c r="G68" s="31" t="s">
        <v>38</v>
      </c>
      <c r="H68" s="33">
        <v>388.9</v>
      </c>
      <c r="I68" s="31" t="s">
        <v>38</v>
      </c>
      <c r="J68" s="133"/>
      <c r="K68" s="136"/>
    </row>
    <row r="69" spans="1:11" ht="15.6" customHeight="1" x14ac:dyDescent="0.25">
      <c r="A69" s="127"/>
      <c r="B69" s="130"/>
      <c r="C69" s="130"/>
      <c r="D69" s="91">
        <v>2019</v>
      </c>
      <c r="E69" s="33">
        <v>820</v>
      </c>
      <c r="F69" s="31" t="s">
        <v>38</v>
      </c>
      <c r="G69" s="31" t="s">
        <v>38</v>
      </c>
      <c r="H69" s="33">
        <v>820</v>
      </c>
      <c r="I69" s="31" t="s">
        <v>38</v>
      </c>
      <c r="J69" s="133"/>
      <c r="K69" s="136"/>
    </row>
    <row r="70" spans="1:11" ht="15.6" customHeight="1" x14ac:dyDescent="0.25">
      <c r="A70" s="128"/>
      <c r="B70" s="131"/>
      <c r="C70" s="131"/>
      <c r="D70" s="91">
        <v>2020</v>
      </c>
      <c r="E70" s="33">
        <v>930</v>
      </c>
      <c r="F70" s="34" t="s">
        <v>38</v>
      </c>
      <c r="G70" s="34" t="s">
        <v>38</v>
      </c>
      <c r="H70" s="33">
        <v>930</v>
      </c>
      <c r="I70" s="34" t="s">
        <v>38</v>
      </c>
      <c r="J70" s="134"/>
      <c r="K70" s="137"/>
    </row>
    <row r="71" spans="1:11" ht="15.6" customHeight="1" x14ac:dyDescent="0.25">
      <c r="A71" s="126" t="s">
        <v>45</v>
      </c>
      <c r="B71" s="129" t="s">
        <v>82</v>
      </c>
      <c r="C71" s="132" t="s">
        <v>64</v>
      </c>
      <c r="D71" s="91" t="s">
        <v>15</v>
      </c>
      <c r="E71" s="35">
        <f>SUM(E72:E78)</f>
        <v>15221.2</v>
      </c>
      <c r="F71" s="32">
        <f>F76</f>
        <v>2076.1</v>
      </c>
      <c r="G71" s="31" t="s">
        <v>38</v>
      </c>
      <c r="H71" s="35">
        <f>SUM(H72:H78)</f>
        <v>13145.1</v>
      </c>
      <c r="I71" s="31" t="s">
        <v>38</v>
      </c>
      <c r="J71" s="132" t="s">
        <v>42</v>
      </c>
      <c r="K71" s="135"/>
    </row>
    <row r="72" spans="1:11" ht="15.6" customHeight="1" x14ac:dyDescent="0.25">
      <c r="A72" s="127"/>
      <c r="B72" s="130"/>
      <c r="C72" s="133"/>
      <c r="D72" s="91">
        <v>2014</v>
      </c>
      <c r="E72" s="36">
        <f t="shared" ref="E72:E73" si="5">H72</f>
        <v>9010</v>
      </c>
      <c r="F72" s="31" t="s">
        <v>38</v>
      </c>
      <c r="G72" s="31" t="s">
        <v>38</v>
      </c>
      <c r="H72" s="36">
        <v>9010</v>
      </c>
      <c r="I72" s="31" t="s">
        <v>38</v>
      </c>
      <c r="J72" s="133"/>
      <c r="K72" s="136"/>
    </row>
    <row r="73" spans="1:11" ht="15.6" customHeight="1" x14ac:dyDescent="0.25">
      <c r="A73" s="127"/>
      <c r="B73" s="130"/>
      <c r="C73" s="133"/>
      <c r="D73" s="91">
        <v>2015</v>
      </c>
      <c r="E73" s="32">
        <f t="shared" si="5"/>
        <v>234</v>
      </c>
      <c r="F73" s="31" t="s">
        <v>38</v>
      </c>
      <c r="G73" s="31" t="s">
        <v>38</v>
      </c>
      <c r="H73" s="32">
        <v>234</v>
      </c>
      <c r="I73" s="31" t="s">
        <v>38</v>
      </c>
      <c r="J73" s="133"/>
      <c r="K73" s="136"/>
    </row>
    <row r="74" spans="1:11" ht="15.6" customHeight="1" x14ac:dyDescent="0.25">
      <c r="A74" s="127"/>
      <c r="B74" s="130"/>
      <c r="C74" s="133"/>
      <c r="D74" s="91">
        <v>2016</v>
      </c>
      <c r="E74" s="32">
        <v>962.4</v>
      </c>
      <c r="F74" s="31" t="s">
        <v>38</v>
      </c>
      <c r="G74" s="31" t="s">
        <v>38</v>
      </c>
      <c r="H74" s="32">
        <v>962.4</v>
      </c>
      <c r="I74" s="31" t="s">
        <v>38</v>
      </c>
      <c r="J74" s="133"/>
      <c r="K74" s="136"/>
    </row>
    <row r="75" spans="1:11" ht="15.6" customHeight="1" x14ac:dyDescent="0.25">
      <c r="A75" s="127"/>
      <c r="B75" s="130"/>
      <c r="C75" s="133"/>
      <c r="D75" s="91">
        <v>2017</v>
      </c>
      <c r="E75" s="33" t="s">
        <v>38</v>
      </c>
      <c r="F75" s="34" t="s">
        <v>38</v>
      </c>
      <c r="G75" s="34" t="s">
        <v>38</v>
      </c>
      <c r="H75" s="33" t="s">
        <v>38</v>
      </c>
      <c r="I75" s="34" t="s">
        <v>38</v>
      </c>
      <c r="J75" s="133"/>
      <c r="K75" s="136"/>
    </row>
    <row r="76" spans="1:11" ht="15.6" customHeight="1" x14ac:dyDescent="0.25">
      <c r="A76" s="127"/>
      <c r="B76" s="130"/>
      <c r="C76" s="133"/>
      <c r="D76" s="91">
        <v>2018</v>
      </c>
      <c r="E76" s="32">
        <f>F76+H76</f>
        <v>3164.8</v>
      </c>
      <c r="F76" s="32">
        <v>2076.1</v>
      </c>
      <c r="G76" s="31" t="s">
        <v>38</v>
      </c>
      <c r="H76" s="32">
        <v>1088.7</v>
      </c>
      <c r="I76" s="31" t="s">
        <v>38</v>
      </c>
      <c r="J76" s="133"/>
      <c r="K76" s="136"/>
    </row>
    <row r="77" spans="1:11" ht="15.6" customHeight="1" x14ac:dyDescent="0.25">
      <c r="A77" s="127"/>
      <c r="B77" s="130"/>
      <c r="C77" s="133"/>
      <c r="D77" s="91">
        <v>2019</v>
      </c>
      <c r="E77" s="32">
        <v>850</v>
      </c>
      <c r="F77" s="31" t="s">
        <v>38</v>
      </c>
      <c r="G77" s="31" t="s">
        <v>38</v>
      </c>
      <c r="H77" s="32">
        <v>850</v>
      </c>
      <c r="I77" s="31" t="s">
        <v>38</v>
      </c>
      <c r="J77" s="133"/>
      <c r="K77" s="136"/>
    </row>
    <row r="78" spans="1:11" ht="15.6" customHeight="1" x14ac:dyDescent="0.25">
      <c r="A78" s="128"/>
      <c r="B78" s="131"/>
      <c r="C78" s="134"/>
      <c r="D78" s="91">
        <v>2020</v>
      </c>
      <c r="E78" s="32">
        <v>1000</v>
      </c>
      <c r="F78" s="31" t="s">
        <v>38</v>
      </c>
      <c r="G78" s="31" t="s">
        <v>38</v>
      </c>
      <c r="H78" s="32">
        <v>1000</v>
      </c>
      <c r="I78" s="31" t="s">
        <v>38</v>
      </c>
      <c r="J78" s="134"/>
      <c r="K78" s="137"/>
    </row>
    <row r="79" spans="1:11" ht="15.6" customHeight="1" x14ac:dyDescent="0.25">
      <c r="A79" s="126" t="s">
        <v>92</v>
      </c>
      <c r="B79" s="129" t="s">
        <v>83</v>
      </c>
      <c r="C79" s="129" t="s">
        <v>64</v>
      </c>
      <c r="D79" s="91" t="s">
        <v>15</v>
      </c>
      <c r="E79" s="36">
        <f>SUM(E80:E86)</f>
        <v>1046.5999999999999</v>
      </c>
      <c r="F79" s="31" t="s">
        <v>38</v>
      </c>
      <c r="G79" s="31" t="s">
        <v>38</v>
      </c>
      <c r="H79" s="36">
        <f>SUM(H80:H86)</f>
        <v>1046.5999999999999</v>
      </c>
      <c r="I79" s="31" t="s">
        <v>38</v>
      </c>
      <c r="J79" s="132" t="s">
        <v>42</v>
      </c>
      <c r="K79" s="135"/>
    </row>
    <row r="80" spans="1:11" ht="15.6" customHeight="1" x14ac:dyDescent="0.25">
      <c r="A80" s="127"/>
      <c r="B80" s="130"/>
      <c r="C80" s="130"/>
      <c r="D80" s="91">
        <v>2014</v>
      </c>
      <c r="E80" s="36" t="s">
        <v>38</v>
      </c>
      <c r="F80" s="31" t="s">
        <v>38</v>
      </c>
      <c r="G80" s="31" t="s">
        <v>38</v>
      </c>
      <c r="H80" s="36" t="s">
        <v>38</v>
      </c>
      <c r="I80" s="31" t="s">
        <v>38</v>
      </c>
      <c r="J80" s="133"/>
      <c r="K80" s="136"/>
    </row>
    <row r="81" spans="1:11" ht="15.6" customHeight="1" x14ac:dyDescent="0.25">
      <c r="A81" s="127"/>
      <c r="B81" s="130"/>
      <c r="C81" s="130"/>
      <c r="D81" s="91">
        <v>2015</v>
      </c>
      <c r="E81" s="36">
        <f t="shared" ref="E81" si="6">H81</f>
        <v>300</v>
      </c>
      <c r="F81" s="31" t="s">
        <v>38</v>
      </c>
      <c r="G81" s="31" t="s">
        <v>38</v>
      </c>
      <c r="H81" s="36">
        <v>300</v>
      </c>
      <c r="I81" s="31" t="s">
        <v>38</v>
      </c>
      <c r="J81" s="133"/>
      <c r="K81" s="136"/>
    </row>
    <row r="82" spans="1:11" ht="15.6" customHeight="1" x14ac:dyDescent="0.25">
      <c r="A82" s="127"/>
      <c r="B82" s="130"/>
      <c r="C82" s="130"/>
      <c r="D82" s="91">
        <v>2016</v>
      </c>
      <c r="E82" s="36">
        <v>185</v>
      </c>
      <c r="F82" s="31" t="s">
        <v>38</v>
      </c>
      <c r="G82" s="31" t="s">
        <v>38</v>
      </c>
      <c r="H82" s="36">
        <v>185</v>
      </c>
      <c r="I82" s="31" t="s">
        <v>38</v>
      </c>
      <c r="J82" s="133"/>
      <c r="K82" s="136"/>
    </row>
    <row r="83" spans="1:11" ht="15.6" customHeight="1" x14ac:dyDescent="0.25">
      <c r="A83" s="127"/>
      <c r="B83" s="130"/>
      <c r="C83" s="130"/>
      <c r="D83" s="91">
        <v>2017</v>
      </c>
      <c r="E83" s="33">
        <f>H83</f>
        <v>61.6</v>
      </c>
      <c r="F83" s="34" t="s">
        <v>38</v>
      </c>
      <c r="G83" s="34" t="s">
        <v>38</v>
      </c>
      <c r="H83" s="33">
        <v>61.6</v>
      </c>
      <c r="I83" s="34" t="s">
        <v>38</v>
      </c>
      <c r="J83" s="133"/>
      <c r="K83" s="136"/>
    </row>
    <row r="84" spans="1:11" ht="15.6" customHeight="1" x14ac:dyDescent="0.25">
      <c r="A84" s="127"/>
      <c r="B84" s="130"/>
      <c r="C84" s="130"/>
      <c r="D84" s="91">
        <v>2018</v>
      </c>
      <c r="E84" s="32">
        <v>200</v>
      </c>
      <c r="F84" s="31" t="s">
        <v>38</v>
      </c>
      <c r="G84" s="31" t="s">
        <v>38</v>
      </c>
      <c r="H84" s="32">
        <v>200</v>
      </c>
      <c r="I84" s="31" t="s">
        <v>38</v>
      </c>
      <c r="J84" s="133"/>
      <c r="K84" s="136"/>
    </row>
    <row r="85" spans="1:11" ht="15.6" customHeight="1" x14ac:dyDescent="0.25">
      <c r="A85" s="127"/>
      <c r="B85" s="130"/>
      <c r="C85" s="130"/>
      <c r="D85" s="91">
        <v>2019</v>
      </c>
      <c r="E85" s="32" t="s">
        <v>38</v>
      </c>
      <c r="F85" s="31" t="s">
        <v>38</v>
      </c>
      <c r="G85" s="31" t="s">
        <v>38</v>
      </c>
      <c r="H85" s="32" t="s">
        <v>38</v>
      </c>
      <c r="I85" s="31" t="s">
        <v>38</v>
      </c>
      <c r="J85" s="133"/>
      <c r="K85" s="136"/>
    </row>
    <row r="86" spans="1:11" ht="15.6" customHeight="1" x14ac:dyDescent="0.25">
      <c r="A86" s="128"/>
      <c r="B86" s="131"/>
      <c r="C86" s="131"/>
      <c r="D86" s="91">
        <v>2020</v>
      </c>
      <c r="E86" s="33">
        <v>300</v>
      </c>
      <c r="F86" s="34" t="s">
        <v>38</v>
      </c>
      <c r="G86" s="34" t="s">
        <v>38</v>
      </c>
      <c r="H86" s="33">
        <v>300</v>
      </c>
      <c r="I86" s="34" t="s">
        <v>38</v>
      </c>
      <c r="J86" s="134"/>
      <c r="K86" s="137"/>
    </row>
    <row r="87" spans="1:11" ht="15.6" customHeight="1" x14ac:dyDescent="0.25">
      <c r="A87" s="126" t="s">
        <v>93</v>
      </c>
      <c r="B87" s="129" t="s">
        <v>84</v>
      </c>
      <c r="C87" s="129" t="s">
        <v>78</v>
      </c>
      <c r="D87" s="91" t="s">
        <v>15</v>
      </c>
      <c r="E87" s="35">
        <f>SUM(E88:E94)</f>
        <v>466</v>
      </c>
      <c r="F87" s="31" t="s">
        <v>38</v>
      </c>
      <c r="G87" s="31" t="s">
        <v>38</v>
      </c>
      <c r="H87" s="35">
        <f>SUM(H88:H94)</f>
        <v>466</v>
      </c>
      <c r="I87" s="31" t="s">
        <v>38</v>
      </c>
      <c r="J87" s="132" t="s">
        <v>42</v>
      </c>
      <c r="K87" s="135"/>
    </row>
    <row r="88" spans="1:11" ht="15.6" customHeight="1" x14ac:dyDescent="0.25">
      <c r="A88" s="127"/>
      <c r="B88" s="130"/>
      <c r="C88" s="130"/>
      <c r="D88" s="91">
        <v>2014</v>
      </c>
      <c r="E88" s="36" t="s">
        <v>38</v>
      </c>
      <c r="F88" s="31" t="s">
        <v>38</v>
      </c>
      <c r="G88" s="31" t="s">
        <v>38</v>
      </c>
      <c r="H88" s="36" t="s">
        <v>38</v>
      </c>
      <c r="I88" s="31" t="s">
        <v>38</v>
      </c>
      <c r="J88" s="133"/>
      <c r="K88" s="136"/>
    </row>
    <row r="89" spans="1:11" ht="15.6" customHeight="1" x14ac:dyDescent="0.25">
      <c r="A89" s="127"/>
      <c r="B89" s="130"/>
      <c r="C89" s="130"/>
      <c r="D89" s="91">
        <v>2015</v>
      </c>
      <c r="E89" s="36">
        <f t="shared" ref="E89:E90" si="7">H89</f>
        <v>100</v>
      </c>
      <c r="F89" s="31" t="s">
        <v>38</v>
      </c>
      <c r="G89" s="31" t="s">
        <v>38</v>
      </c>
      <c r="H89" s="36">
        <v>100</v>
      </c>
      <c r="I89" s="31" t="s">
        <v>38</v>
      </c>
      <c r="J89" s="133"/>
      <c r="K89" s="136"/>
    </row>
    <row r="90" spans="1:11" ht="15.6" customHeight="1" x14ac:dyDescent="0.25">
      <c r="A90" s="127"/>
      <c r="B90" s="130"/>
      <c r="C90" s="130"/>
      <c r="D90" s="91">
        <v>2016</v>
      </c>
      <c r="E90" s="36">
        <f t="shared" si="7"/>
        <v>366</v>
      </c>
      <c r="F90" s="31" t="s">
        <v>38</v>
      </c>
      <c r="G90" s="31" t="s">
        <v>38</v>
      </c>
      <c r="H90" s="36">
        <v>366</v>
      </c>
      <c r="I90" s="31" t="s">
        <v>38</v>
      </c>
      <c r="J90" s="133"/>
      <c r="K90" s="136"/>
    </row>
    <row r="91" spans="1:11" ht="15.6" customHeight="1" x14ac:dyDescent="0.25">
      <c r="A91" s="127"/>
      <c r="B91" s="130"/>
      <c r="C91" s="130"/>
      <c r="D91" s="91">
        <v>2017</v>
      </c>
      <c r="E91" s="36" t="s">
        <v>38</v>
      </c>
      <c r="F91" s="34" t="s">
        <v>38</v>
      </c>
      <c r="G91" s="34" t="s">
        <v>38</v>
      </c>
      <c r="H91" s="36" t="s">
        <v>38</v>
      </c>
      <c r="I91" s="34" t="s">
        <v>38</v>
      </c>
      <c r="J91" s="133"/>
      <c r="K91" s="136"/>
    </row>
    <row r="92" spans="1:11" ht="15.6" customHeight="1" x14ac:dyDescent="0.25">
      <c r="A92" s="127"/>
      <c r="B92" s="130"/>
      <c r="C92" s="130"/>
      <c r="D92" s="91">
        <v>2018</v>
      </c>
      <c r="E92" s="36" t="s">
        <v>38</v>
      </c>
      <c r="F92" s="31" t="s">
        <v>38</v>
      </c>
      <c r="G92" s="31" t="s">
        <v>38</v>
      </c>
      <c r="H92" s="36" t="s">
        <v>38</v>
      </c>
      <c r="I92" s="31" t="s">
        <v>38</v>
      </c>
      <c r="J92" s="133"/>
      <c r="K92" s="136"/>
    </row>
    <row r="93" spans="1:11" ht="15.6" customHeight="1" x14ac:dyDescent="0.25">
      <c r="A93" s="127"/>
      <c r="B93" s="130"/>
      <c r="C93" s="130"/>
      <c r="D93" s="91">
        <v>2019</v>
      </c>
      <c r="E93" s="36" t="s">
        <v>38</v>
      </c>
      <c r="F93" s="31" t="s">
        <v>38</v>
      </c>
      <c r="G93" s="31" t="s">
        <v>38</v>
      </c>
      <c r="H93" s="36" t="s">
        <v>38</v>
      </c>
      <c r="I93" s="31" t="s">
        <v>38</v>
      </c>
      <c r="J93" s="133"/>
      <c r="K93" s="136"/>
    </row>
    <row r="94" spans="1:11" ht="15.6" customHeight="1" x14ac:dyDescent="0.25">
      <c r="A94" s="128"/>
      <c r="B94" s="131"/>
      <c r="C94" s="131"/>
      <c r="D94" s="91">
        <v>2020</v>
      </c>
      <c r="E94" s="36" t="s">
        <v>38</v>
      </c>
      <c r="F94" s="34" t="s">
        <v>38</v>
      </c>
      <c r="G94" s="34" t="s">
        <v>38</v>
      </c>
      <c r="H94" s="36" t="s">
        <v>38</v>
      </c>
      <c r="I94" s="34" t="s">
        <v>38</v>
      </c>
      <c r="J94" s="134"/>
      <c r="K94" s="137"/>
    </row>
    <row r="95" spans="1:11" ht="15.6" customHeight="1" x14ac:dyDescent="0.25">
      <c r="A95" s="126" t="s">
        <v>94</v>
      </c>
      <c r="B95" s="129" t="s">
        <v>138</v>
      </c>
      <c r="C95" s="129" t="s">
        <v>133</v>
      </c>
      <c r="D95" s="91" t="s">
        <v>15</v>
      </c>
      <c r="E95" s="36">
        <f>SUM(E96:E102)</f>
        <v>5365.2</v>
      </c>
      <c r="F95" s="31" t="s">
        <v>38</v>
      </c>
      <c r="G95" s="31" t="s">
        <v>38</v>
      </c>
      <c r="H95" s="36">
        <f>SUM(H96:H102)</f>
        <v>5365.2</v>
      </c>
      <c r="I95" s="31" t="s">
        <v>38</v>
      </c>
      <c r="J95" s="132" t="s">
        <v>42</v>
      </c>
      <c r="K95" s="120"/>
    </row>
    <row r="96" spans="1:11" ht="15.6" customHeight="1" x14ac:dyDescent="0.25">
      <c r="A96" s="127"/>
      <c r="B96" s="130"/>
      <c r="C96" s="130"/>
      <c r="D96" s="91">
        <v>2014</v>
      </c>
      <c r="E96" s="36" t="s">
        <v>38</v>
      </c>
      <c r="F96" s="31" t="s">
        <v>38</v>
      </c>
      <c r="G96" s="31" t="s">
        <v>38</v>
      </c>
      <c r="H96" s="36"/>
      <c r="I96" s="31" t="s">
        <v>38</v>
      </c>
      <c r="J96" s="133"/>
      <c r="K96" s="121"/>
    </row>
    <row r="97" spans="1:11" ht="15.6" customHeight="1" x14ac:dyDescent="0.25">
      <c r="A97" s="127"/>
      <c r="B97" s="130"/>
      <c r="C97" s="130"/>
      <c r="D97" s="91">
        <v>2015</v>
      </c>
      <c r="E97" s="36">
        <f>H97</f>
        <v>900</v>
      </c>
      <c r="F97" s="31" t="s">
        <v>38</v>
      </c>
      <c r="G97" s="31" t="s">
        <v>38</v>
      </c>
      <c r="H97" s="36">
        <v>900</v>
      </c>
      <c r="I97" s="31" t="s">
        <v>38</v>
      </c>
      <c r="J97" s="133"/>
      <c r="K97" s="121"/>
    </row>
    <row r="98" spans="1:11" ht="15.6" customHeight="1" x14ac:dyDescent="0.25">
      <c r="A98" s="127"/>
      <c r="B98" s="130"/>
      <c r="C98" s="130"/>
      <c r="D98" s="91">
        <v>2016</v>
      </c>
      <c r="E98" s="36" t="s">
        <v>38</v>
      </c>
      <c r="F98" s="31" t="s">
        <v>38</v>
      </c>
      <c r="G98" s="31" t="s">
        <v>38</v>
      </c>
      <c r="H98" s="36" t="s">
        <v>38</v>
      </c>
      <c r="I98" s="31" t="s">
        <v>38</v>
      </c>
      <c r="J98" s="133"/>
      <c r="K98" s="121"/>
    </row>
    <row r="99" spans="1:11" ht="15.6" customHeight="1" x14ac:dyDescent="0.25">
      <c r="A99" s="127"/>
      <c r="B99" s="130"/>
      <c r="C99" s="130"/>
      <c r="D99" s="92">
        <v>2017</v>
      </c>
      <c r="E99" s="33">
        <f>H99</f>
        <v>3465.2</v>
      </c>
      <c r="F99" s="34" t="s">
        <v>38</v>
      </c>
      <c r="G99" s="34" t="s">
        <v>38</v>
      </c>
      <c r="H99" s="33">
        <v>3465.2</v>
      </c>
      <c r="I99" s="34" t="s">
        <v>38</v>
      </c>
      <c r="J99" s="133"/>
      <c r="K99" s="121"/>
    </row>
    <row r="100" spans="1:11" ht="15.6" customHeight="1" x14ac:dyDescent="0.25">
      <c r="A100" s="127"/>
      <c r="B100" s="130"/>
      <c r="C100" s="130"/>
      <c r="D100" s="92">
        <v>2018</v>
      </c>
      <c r="E100" s="33" t="s">
        <v>38</v>
      </c>
      <c r="F100" s="31" t="s">
        <v>38</v>
      </c>
      <c r="G100" s="31" t="s">
        <v>38</v>
      </c>
      <c r="H100" s="33" t="s">
        <v>38</v>
      </c>
      <c r="I100" s="31" t="s">
        <v>38</v>
      </c>
      <c r="J100" s="133"/>
      <c r="K100" s="121"/>
    </row>
    <row r="101" spans="1:11" ht="15.6" customHeight="1" x14ac:dyDescent="0.25">
      <c r="A101" s="127"/>
      <c r="B101" s="130"/>
      <c r="C101" s="130"/>
      <c r="D101" s="92">
        <v>2019</v>
      </c>
      <c r="E101" s="33">
        <v>1000</v>
      </c>
      <c r="F101" s="31" t="s">
        <v>38</v>
      </c>
      <c r="G101" s="31" t="s">
        <v>38</v>
      </c>
      <c r="H101" s="33">
        <v>1000</v>
      </c>
      <c r="I101" s="31" t="s">
        <v>38</v>
      </c>
      <c r="J101" s="133"/>
      <c r="K101" s="121"/>
    </row>
    <row r="102" spans="1:11" ht="15.6" customHeight="1" x14ac:dyDescent="0.25">
      <c r="A102" s="128"/>
      <c r="B102" s="131"/>
      <c r="C102" s="131"/>
      <c r="D102" s="92">
        <v>2020</v>
      </c>
      <c r="E102" s="33" t="s">
        <v>38</v>
      </c>
      <c r="F102" s="34" t="s">
        <v>38</v>
      </c>
      <c r="G102" s="34" t="s">
        <v>38</v>
      </c>
      <c r="H102" s="33" t="s">
        <v>38</v>
      </c>
      <c r="I102" s="34" t="s">
        <v>38</v>
      </c>
      <c r="J102" s="134"/>
      <c r="K102" s="122"/>
    </row>
    <row r="103" spans="1:11" ht="15.6" customHeight="1" x14ac:dyDescent="0.25">
      <c r="A103" s="126" t="s">
        <v>95</v>
      </c>
      <c r="B103" s="129" t="s">
        <v>106</v>
      </c>
      <c r="C103" s="129">
        <v>2015</v>
      </c>
      <c r="D103" s="91" t="s">
        <v>15</v>
      </c>
      <c r="E103" s="35">
        <f>SUM(E104:E110)</f>
        <v>930</v>
      </c>
      <c r="F103" s="31" t="s">
        <v>38</v>
      </c>
      <c r="G103" s="31" t="s">
        <v>38</v>
      </c>
      <c r="H103" s="35">
        <f>SUM(H104:H110)</f>
        <v>930</v>
      </c>
      <c r="I103" s="31" t="s">
        <v>38</v>
      </c>
      <c r="J103" s="132" t="s">
        <v>42</v>
      </c>
      <c r="K103" s="135"/>
    </row>
    <row r="104" spans="1:11" ht="15.6" customHeight="1" x14ac:dyDescent="0.25">
      <c r="A104" s="127"/>
      <c r="B104" s="130"/>
      <c r="C104" s="130"/>
      <c r="D104" s="91">
        <v>2014</v>
      </c>
      <c r="E104" s="36" t="s">
        <v>38</v>
      </c>
      <c r="F104" s="31" t="s">
        <v>38</v>
      </c>
      <c r="G104" s="31" t="s">
        <v>38</v>
      </c>
      <c r="H104" s="36" t="s">
        <v>38</v>
      </c>
      <c r="I104" s="31" t="s">
        <v>38</v>
      </c>
      <c r="J104" s="133"/>
      <c r="K104" s="136"/>
    </row>
    <row r="105" spans="1:11" ht="15.6" customHeight="1" x14ac:dyDescent="0.25">
      <c r="A105" s="127"/>
      <c r="B105" s="130"/>
      <c r="C105" s="130"/>
      <c r="D105" s="91">
        <v>2015</v>
      </c>
      <c r="E105" s="35">
        <f>H105</f>
        <v>930</v>
      </c>
      <c r="F105" s="31" t="s">
        <v>38</v>
      </c>
      <c r="G105" s="31" t="s">
        <v>38</v>
      </c>
      <c r="H105" s="35">
        <v>930</v>
      </c>
      <c r="I105" s="31" t="s">
        <v>38</v>
      </c>
      <c r="J105" s="133"/>
      <c r="K105" s="136"/>
    </row>
    <row r="106" spans="1:11" ht="15.6" customHeight="1" x14ac:dyDescent="0.25">
      <c r="A106" s="127"/>
      <c r="B106" s="130"/>
      <c r="C106" s="130"/>
      <c r="D106" s="91">
        <v>2016</v>
      </c>
      <c r="E106" s="36" t="s">
        <v>38</v>
      </c>
      <c r="F106" s="31" t="s">
        <v>38</v>
      </c>
      <c r="G106" s="31" t="s">
        <v>38</v>
      </c>
      <c r="H106" s="36" t="s">
        <v>38</v>
      </c>
      <c r="I106" s="31" t="s">
        <v>38</v>
      </c>
      <c r="J106" s="133"/>
      <c r="K106" s="136"/>
    </row>
    <row r="107" spans="1:11" ht="15.6" customHeight="1" x14ac:dyDescent="0.25">
      <c r="A107" s="127"/>
      <c r="B107" s="130"/>
      <c r="C107" s="130"/>
      <c r="D107" s="91">
        <v>2017</v>
      </c>
      <c r="E107" s="33" t="s">
        <v>38</v>
      </c>
      <c r="F107" s="34" t="s">
        <v>38</v>
      </c>
      <c r="G107" s="34" t="s">
        <v>38</v>
      </c>
      <c r="H107" s="33" t="s">
        <v>38</v>
      </c>
      <c r="I107" s="34" t="s">
        <v>38</v>
      </c>
      <c r="J107" s="133"/>
      <c r="K107" s="136"/>
    </row>
    <row r="108" spans="1:11" ht="15.6" customHeight="1" x14ac:dyDescent="0.25">
      <c r="A108" s="127"/>
      <c r="B108" s="130"/>
      <c r="C108" s="130"/>
      <c r="D108" s="91">
        <v>2018</v>
      </c>
      <c r="E108" s="33" t="s">
        <v>38</v>
      </c>
      <c r="F108" s="31" t="s">
        <v>38</v>
      </c>
      <c r="G108" s="31" t="s">
        <v>38</v>
      </c>
      <c r="H108" s="33" t="s">
        <v>38</v>
      </c>
      <c r="I108" s="31" t="s">
        <v>38</v>
      </c>
      <c r="J108" s="133"/>
      <c r="K108" s="136"/>
    </row>
    <row r="109" spans="1:11" ht="15.6" customHeight="1" x14ac:dyDescent="0.25">
      <c r="A109" s="127"/>
      <c r="B109" s="130"/>
      <c r="C109" s="130"/>
      <c r="D109" s="91">
        <v>2019</v>
      </c>
      <c r="E109" s="33" t="s">
        <v>38</v>
      </c>
      <c r="F109" s="31" t="s">
        <v>38</v>
      </c>
      <c r="G109" s="31" t="s">
        <v>38</v>
      </c>
      <c r="H109" s="33" t="s">
        <v>38</v>
      </c>
      <c r="I109" s="31" t="s">
        <v>38</v>
      </c>
      <c r="J109" s="133"/>
      <c r="K109" s="136"/>
    </row>
    <row r="110" spans="1:11" ht="15.6" customHeight="1" x14ac:dyDescent="0.25">
      <c r="A110" s="128"/>
      <c r="B110" s="131"/>
      <c r="C110" s="131"/>
      <c r="D110" s="91">
        <v>2020</v>
      </c>
      <c r="E110" s="33" t="s">
        <v>38</v>
      </c>
      <c r="F110" s="34" t="s">
        <v>38</v>
      </c>
      <c r="G110" s="34" t="s">
        <v>38</v>
      </c>
      <c r="H110" s="33" t="s">
        <v>38</v>
      </c>
      <c r="I110" s="34" t="s">
        <v>38</v>
      </c>
      <c r="J110" s="134"/>
      <c r="K110" s="137"/>
    </row>
    <row r="111" spans="1:11" ht="15.6" customHeight="1" x14ac:dyDescent="0.25">
      <c r="A111" s="126" t="s">
        <v>46</v>
      </c>
      <c r="B111" s="129" t="s">
        <v>125</v>
      </c>
      <c r="C111" s="169" t="s">
        <v>129</v>
      </c>
      <c r="D111" s="91" t="s">
        <v>15</v>
      </c>
      <c r="E111" s="25">
        <f>SUM(E112:E118)</f>
        <v>1222.9000000000001</v>
      </c>
      <c r="F111" s="31" t="s">
        <v>38</v>
      </c>
      <c r="G111" s="31" t="s">
        <v>38</v>
      </c>
      <c r="H111" s="25">
        <f>SUM(H112:H118)</f>
        <v>1222.9000000000001</v>
      </c>
      <c r="I111" s="31" t="s">
        <v>38</v>
      </c>
      <c r="J111" s="132" t="s">
        <v>42</v>
      </c>
      <c r="K111" s="147"/>
    </row>
    <row r="112" spans="1:11" ht="15.6" customHeight="1" x14ac:dyDescent="0.25">
      <c r="A112" s="204"/>
      <c r="B112" s="130"/>
      <c r="C112" s="170"/>
      <c r="D112" s="91">
        <v>2014</v>
      </c>
      <c r="E112" s="25" t="s">
        <v>38</v>
      </c>
      <c r="F112" s="31" t="s">
        <v>38</v>
      </c>
      <c r="G112" s="31" t="s">
        <v>38</v>
      </c>
      <c r="H112" s="25" t="s">
        <v>38</v>
      </c>
      <c r="I112" s="31" t="s">
        <v>38</v>
      </c>
      <c r="J112" s="133"/>
      <c r="K112" s="148"/>
    </row>
    <row r="113" spans="1:11" ht="15.6" customHeight="1" x14ac:dyDescent="0.25">
      <c r="A113" s="204"/>
      <c r="B113" s="130"/>
      <c r="C113" s="170"/>
      <c r="D113" s="91">
        <v>2015</v>
      </c>
      <c r="E113" s="25" t="s">
        <v>38</v>
      </c>
      <c r="F113" s="31" t="s">
        <v>38</v>
      </c>
      <c r="G113" s="31" t="s">
        <v>38</v>
      </c>
      <c r="H113" s="25" t="s">
        <v>38</v>
      </c>
      <c r="I113" s="31" t="s">
        <v>38</v>
      </c>
      <c r="J113" s="133"/>
      <c r="K113" s="148"/>
    </row>
    <row r="114" spans="1:11" ht="15.6" customHeight="1" x14ac:dyDescent="0.25">
      <c r="A114" s="204"/>
      <c r="B114" s="130"/>
      <c r="C114" s="170"/>
      <c r="D114" s="91">
        <v>2016</v>
      </c>
      <c r="E114" s="25">
        <v>91.8</v>
      </c>
      <c r="F114" s="31" t="s">
        <v>38</v>
      </c>
      <c r="G114" s="31" t="s">
        <v>38</v>
      </c>
      <c r="H114" s="25">
        <v>91.8</v>
      </c>
      <c r="I114" s="31" t="s">
        <v>38</v>
      </c>
      <c r="J114" s="133"/>
      <c r="K114" s="148"/>
    </row>
    <row r="115" spans="1:11" ht="15.6" customHeight="1" x14ac:dyDescent="0.25">
      <c r="A115" s="204"/>
      <c r="B115" s="130"/>
      <c r="C115" s="170"/>
      <c r="D115" s="91">
        <v>2017</v>
      </c>
      <c r="E115" s="25">
        <f>H115</f>
        <v>131.1</v>
      </c>
      <c r="F115" s="31" t="s">
        <v>38</v>
      </c>
      <c r="G115" s="31" t="s">
        <v>38</v>
      </c>
      <c r="H115" s="25">
        <v>131.1</v>
      </c>
      <c r="I115" s="31" t="s">
        <v>38</v>
      </c>
      <c r="J115" s="133"/>
      <c r="K115" s="148"/>
    </row>
    <row r="116" spans="1:11" ht="15.6" customHeight="1" x14ac:dyDescent="0.25">
      <c r="A116" s="204"/>
      <c r="B116" s="130"/>
      <c r="C116" s="170"/>
      <c r="D116" s="91">
        <v>2018</v>
      </c>
      <c r="E116" s="25">
        <f>H116</f>
        <v>200</v>
      </c>
      <c r="F116" s="31" t="s">
        <v>38</v>
      </c>
      <c r="G116" s="31" t="s">
        <v>38</v>
      </c>
      <c r="H116" s="25">
        <v>200</v>
      </c>
      <c r="I116" s="31" t="s">
        <v>38</v>
      </c>
      <c r="J116" s="133"/>
      <c r="K116" s="148"/>
    </row>
    <row r="117" spans="1:11" ht="15.6" customHeight="1" x14ac:dyDescent="0.25">
      <c r="A117" s="204"/>
      <c r="B117" s="130"/>
      <c r="C117" s="170"/>
      <c r="D117" s="91">
        <v>2019</v>
      </c>
      <c r="E117" s="25">
        <v>400</v>
      </c>
      <c r="F117" s="31" t="s">
        <v>38</v>
      </c>
      <c r="G117" s="31" t="s">
        <v>38</v>
      </c>
      <c r="H117" s="25">
        <v>400</v>
      </c>
      <c r="I117" s="31" t="s">
        <v>38</v>
      </c>
      <c r="J117" s="133"/>
      <c r="K117" s="148"/>
    </row>
    <row r="118" spans="1:11" ht="15.6" customHeight="1" x14ac:dyDescent="0.25">
      <c r="A118" s="205"/>
      <c r="B118" s="131"/>
      <c r="C118" s="171"/>
      <c r="D118" s="91">
        <v>2020</v>
      </c>
      <c r="E118" s="25">
        <v>400</v>
      </c>
      <c r="F118" s="31" t="s">
        <v>38</v>
      </c>
      <c r="G118" s="31" t="s">
        <v>38</v>
      </c>
      <c r="H118" s="25">
        <v>400</v>
      </c>
      <c r="I118" s="31" t="s">
        <v>38</v>
      </c>
      <c r="J118" s="134"/>
      <c r="K118" s="149"/>
    </row>
    <row r="119" spans="1:11" ht="15.6" customHeight="1" x14ac:dyDescent="0.25">
      <c r="A119" s="151" t="s">
        <v>47</v>
      </c>
      <c r="B119" s="129" t="s">
        <v>126</v>
      </c>
      <c r="C119" s="129" t="s">
        <v>64</v>
      </c>
      <c r="D119" s="91" t="s">
        <v>15</v>
      </c>
      <c r="E119" s="25">
        <f>SUM(E120:E126)</f>
        <v>995</v>
      </c>
      <c r="F119" s="31" t="s">
        <v>38</v>
      </c>
      <c r="G119" s="31" t="s">
        <v>38</v>
      </c>
      <c r="H119" s="25">
        <f>SUM(H120:H126)</f>
        <v>995</v>
      </c>
      <c r="I119" s="31" t="s">
        <v>38</v>
      </c>
      <c r="J119" s="132" t="s">
        <v>42</v>
      </c>
      <c r="K119" s="120"/>
    </row>
    <row r="120" spans="1:11" ht="15.6" customHeight="1" x14ac:dyDescent="0.25">
      <c r="A120" s="152"/>
      <c r="B120" s="130"/>
      <c r="C120" s="130"/>
      <c r="D120" s="91">
        <v>2014</v>
      </c>
      <c r="E120" s="25">
        <f t="shared" ref="E120:E121" si="8">H120</f>
        <v>250</v>
      </c>
      <c r="F120" s="31" t="s">
        <v>38</v>
      </c>
      <c r="G120" s="31" t="s">
        <v>38</v>
      </c>
      <c r="H120" s="25">
        <v>250</v>
      </c>
      <c r="I120" s="31" t="s">
        <v>38</v>
      </c>
      <c r="J120" s="133"/>
      <c r="K120" s="121"/>
    </row>
    <row r="121" spans="1:11" ht="15.6" customHeight="1" x14ac:dyDescent="0.25">
      <c r="A121" s="152"/>
      <c r="B121" s="130"/>
      <c r="C121" s="130"/>
      <c r="D121" s="91">
        <v>2015</v>
      </c>
      <c r="E121" s="25">
        <f t="shared" si="8"/>
        <v>245</v>
      </c>
      <c r="F121" s="31" t="s">
        <v>38</v>
      </c>
      <c r="G121" s="31" t="s">
        <v>38</v>
      </c>
      <c r="H121" s="25">
        <v>245</v>
      </c>
      <c r="I121" s="31" t="s">
        <v>38</v>
      </c>
      <c r="J121" s="133"/>
      <c r="K121" s="121"/>
    </row>
    <row r="122" spans="1:11" ht="15.6" customHeight="1" x14ac:dyDescent="0.25">
      <c r="A122" s="152"/>
      <c r="B122" s="130"/>
      <c r="C122" s="130"/>
      <c r="D122" s="91">
        <v>2016</v>
      </c>
      <c r="E122" s="25" t="s">
        <v>38</v>
      </c>
      <c r="F122" s="31" t="s">
        <v>38</v>
      </c>
      <c r="G122" s="31" t="s">
        <v>38</v>
      </c>
      <c r="H122" s="25" t="s">
        <v>38</v>
      </c>
      <c r="I122" s="31" t="s">
        <v>38</v>
      </c>
      <c r="J122" s="133"/>
      <c r="K122" s="121"/>
    </row>
    <row r="123" spans="1:11" ht="15.6" customHeight="1" x14ac:dyDescent="0.25">
      <c r="A123" s="152"/>
      <c r="B123" s="130"/>
      <c r="C123" s="130"/>
      <c r="D123" s="91">
        <v>2017</v>
      </c>
      <c r="E123" s="25" t="s">
        <v>38</v>
      </c>
      <c r="F123" s="34" t="s">
        <v>38</v>
      </c>
      <c r="G123" s="34" t="s">
        <v>38</v>
      </c>
      <c r="H123" s="25" t="s">
        <v>38</v>
      </c>
      <c r="I123" s="34" t="s">
        <v>38</v>
      </c>
      <c r="J123" s="133"/>
      <c r="K123" s="121"/>
    </row>
    <row r="124" spans="1:11" ht="15.6" customHeight="1" x14ac:dyDescent="0.25">
      <c r="A124" s="152"/>
      <c r="B124" s="130"/>
      <c r="C124" s="130"/>
      <c r="D124" s="91">
        <v>2018</v>
      </c>
      <c r="E124" s="25" t="s">
        <v>38</v>
      </c>
      <c r="F124" s="31" t="s">
        <v>38</v>
      </c>
      <c r="G124" s="31" t="s">
        <v>38</v>
      </c>
      <c r="H124" s="25" t="s">
        <v>38</v>
      </c>
      <c r="I124" s="31" t="s">
        <v>38</v>
      </c>
      <c r="J124" s="133"/>
      <c r="K124" s="121"/>
    </row>
    <row r="125" spans="1:11" ht="15.6" customHeight="1" x14ac:dyDescent="0.25">
      <c r="A125" s="152"/>
      <c r="B125" s="130"/>
      <c r="C125" s="130"/>
      <c r="D125" s="91">
        <v>2019</v>
      </c>
      <c r="E125" s="25">
        <v>280</v>
      </c>
      <c r="F125" s="31" t="s">
        <v>38</v>
      </c>
      <c r="G125" s="31" t="s">
        <v>38</v>
      </c>
      <c r="H125" s="25">
        <v>280</v>
      </c>
      <c r="I125" s="31" t="s">
        <v>38</v>
      </c>
      <c r="J125" s="133"/>
      <c r="K125" s="121"/>
    </row>
    <row r="126" spans="1:11" ht="15.6" customHeight="1" x14ac:dyDescent="0.25">
      <c r="A126" s="153"/>
      <c r="B126" s="131"/>
      <c r="C126" s="131"/>
      <c r="D126" s="91">
        <v>2020</v>
      </c>
      <c r="E126" s="25">
        <v>220</v>
      </c>
      <c r="F126" s="31" t="s">
        <v>38</v>
      </c>
      <c r="G126" s="31" t="s">
        <v>38</v>
      </c>
      <c r="H126" s="25">
        <v>220</v>
      </c>
      <c r="I126" s="31" t="s">
        <v>38</v>
      </c>
      <c r="J126" s="134"/>
      <c r="K126" s="122"/>
    </row>
    <row r="127" spans="1:11" ht="15.6" customHeight="1" x14ac:dyDescent="0.25">
      <c r="A127" s="151" t="s">
        <v>48</v>
      </c>
      <c r="B127" s="129" t="s">
        <v>127</v>
      </c>
      <c r="C127" s="129" t="s">
        <v>129</v>
      </c>
      <c r="D127" s="91" t="s">
        <v>15</v>
      </c>
      <c r="E127" s="25">
        <f>SUM(E128:E134)</f>
        <v>50755</v>
      </c>
      <c r="F127" s="31" t="s">
        <v>38</v>
      </c>
      <c r="G127" s="31" t="s">
        <v>38</v>
      </c>
      <c r="H127" s="25">
        <f>SUM(H128:H134)</f>
        <v>50755</v>
      </c>
      <c r="I127" s="31" t="s">
        <v>38</v>
      </c>
      <c r="J127" s="132" t="s">
        <v>42</v>
      </c>
      <c r="K127" s="120"/>
    </row>
    <row r="128" spans="1:11" ht="15.6" customHeight="1" x14ac:dyDescent="0.25">
      <c r="A128" s="152"/>
      <c r="B128" s="130"/>
      <c r="C128" s="130"/>
      <c r="D128" s="91">
        <v>2014</v>
      </c>
      <c r="E128" s="25" t="s">
        <v>38</v>
      </c>
      <c r="F128" s="31" t="s">
        <v>38</v>
      </c>
      <c r="G128" s="31" t="s">
        <v>38</v>
      </c>
      <c r="H128" s="25" t="s">
        <v>38</v>
      </c>
      <c r="I128" s="31" t="s">
        <v>38</v>
      </c>
      <c r="J128" s="133"/>
      <c r="K128" s="121"/>
    </row>
    <row r="129" spans="1:11" ht="15.6" customHeight="1" x14ac:dyDescent="0.25">
      <c r="A129" s="152"/>
      <c r="B129" s="130"/>
      <c r="C129" s="130"/>
      <c r="D129" s="91">
        <v>2015</v>
      </c>
      <c r="E129" s="25" t="s">
        <v>38</v>
      </c>
      <c r="F129" s="31" t="s">
        <v>38</v>
      </c>
      <c r="G129" s="31" t="s">
        <v>38</v>
      </c>
      <c r="H129" s="25" t="s">
        <v>38</v>
      </c>
      <c r="I129" s="31" t="s">
        <v>38</v>
      </c>
      <c r="J129" s="133"/>
      <c r="K129" s="121"/>
    </row>
    <row r="130" spans="1:11" ht="15.6" customHeight="1" x14ac:dyDescent="0.25">
      <c r="A130" s="152"/>
      <c r="B130" s="130"/>
      <c r="C130" s="130"/>
      <c r="D130" s="91">
        <v>2016</v>
      </c>
      <c r="E130" s="25">
        <v>6263.5</v>
      </c>
      <c r="F130" s="31" t="s">
        <v>38</v>
      </c>
      <c r="G130" s="31" t="s">
        <v>38</v>
      </c>
      <c r="H130" s="25">
        <v>6263.5</v>
      </c>
      <c r="I130" s="31" t="s">
        <v>38</v>
      </c>
      <c r="J130" s="133"/>
      <c r="K130" s="121"/>
    </row>
    <row r="131" spans="1:11" ht="15.6" customHeight="1" x14ac:dyDescent="0.25">
      <c r="A131" s="152"/>
      <c r="B131" s="130"/>
      <c r="C131" s="130"/>
      <c r="D131" s="91">
        <v>2017</v>
      </c>
      <c r="E131" s="25">
        <f>H131</f>
        <v>6005.3</v>
      </c>
      <c r="F131" s="34" t="s">
        <v>38</v>
      </c>
      <c r="G131" s="34" t="s">
        <v>38</v>
      </c>
      <c r="H131" s="25">
        <v>6005.3</v>
      </c>
      <c r="I131" s="34" t="s">
        <v>38</v>
      </c>
      <c r="J131" s="133"/>
      <c r="K131" s="121"/>
    </row>
    <row r="132" spans="1:11" ht="15.6" customHeight="1" x14ac:dyDescent="0.25">
      <c r="A132" s="152"/>
      <c r="B132" s="130"/>
      <c r="C132" s="130"/>
      <c r="D132" s="91">
        <v>2018</v>
      </c>
      <c r="E132" s="25">
        <f>H132</f>
        <v>5986.2</v>
      </c>
      <c r="F132" s="31" t="s">
        <v>38</v>
      </c>
      <c r="G132" s="31" t="s">
        <v>38</v>
      </c>
      <c r="H132" s="25">
        <v>5986.2</v>
      </c>
      <c r="I132" s="31" t="s">
        <v>38</v>
      </c>
      <c r="J132" s="133"/>
      <c r="K132" s="121"/>
    </row>
    <row r="133" spans="1:11" ht="15.6" customHeight="1" x14ac:dyDescent="0.25">
      <c r="A133" s="152"/>
      <c r="B133" s="130"/>
      <c r="C133" s="130"/>
      <c r="D133" s="91">
        <v>2019</v>
      </c>
      <c r="E133" s="25">
        <v>16000</v>
      </c>
      <c r="F133" s="31" t="s">
        <v>38</v>
      </c>
      <c r="G133" s="31" t="s">
        <v>38</v>
      </c>
      <c r="H133" s="25">
        <v>16000</v>
      </c>
      <c r="I133" s="31" t="s">
        <v>38</v>
      </c>
      <c r="J133" s="133"/>
      <c r="K133" s="121"/>
    </row>
    <row r="134" spans="1:11" ht="15.6" customHeight="1" x14ac:dyDescent="0.25">
      <c r="A134" s="153"/>
      <c r="B134" s="131"/>
      <c r="C134" s="131"/>
      <c r="D134" s="91">
        <v>2020</v>
      </c>
      <c r="E134" s="25">
        <v>16500</v>
      </c>
      <c r="F134" s="31" t="s">
        <v>38</v>
      </c>
      <c r="G134" s="31" t="s">
        <v>38</v>
      </c>
      <c r="H134" s="25">
        <v>16500</v>
      </c>
      <c r="I134" s="31" t="s">
        <v>38</v>
      </c>
      <c r="J134" s="134"/>
      <c r="K134" s="122"/>
    </row>
    <row r="135" spans="1:11" ht="18" customHeight="1" x14ac:dyDescent="0.25">
      <c r="A135" s="160" t="s">
        <v>18</v>
      </c>
      <c r="B135" s="157" t="s">
        <v>99</v>
      </c>
      <c r="C135" s="154" t="s">
        <v>64</v>
      </c>
      <c r="D135" s="63" t="s">
        <v>15</v>
      </c>
      <c r="E135" s="64">
        <f>SUM(E136:E142)</f>
        <v>18518</v>
      </c>
      <c r="F135" s="65" t="s">
        <v>38</v>
      </c>
      <c r="G135" s="65" t="s">
        <v>38</v>
      </c>
      <c r="H135" s="66">
        <f>SUM(H136:H142)</f>
        <v>18518</v>
      </c>
      <c r="I135" s="65" t="s">
        <v>38</v>
      </c>
      <c r="J135" s="157" t="s">
        <v>145</v>
      </c>
      <c r="K135" s="138"/>
    </row>
    <row r="136" spans="1:11" x14ac:dyDescent="0.25">
      <c r="A136" s="161"/>
      <c r="B136" s="158"/>
      <c r="C136" s="155"/>
      <c r="D136" s="67">
        <v>2014</v>
      </c>
      <c r="E136" s="68">
        <f t="shared" ref="E136:E142" si="9">H136</f>
        <v>12319</v>
      </c>
      <c r="F136" s="52" t="s">
        <v>38</v>
      </c>
      <c r="G136" s="52" t="s">
        <v>38</v>
      </c>
      <c r="H136" s="68">
        <f>H144+H152</f>
        <v>12319</v>
      </c>
      <c r="I136" s="52" t="s">
        <v>38</v>
      </c>
      <c r="J136" s="158"/>
      <c r="K136" s="139"/>
    </row>
    <row r="137" spans="1:11" x14ac:dyDescent="0.25">
      <c r="A137" s="161"/>
      <c r="B137" s="158"/>
      <c r="C137" s="155"/>
      <c r="D137" s="67">
        <v>2015</v>
      </c>
      <c r="E137" s="68">
        <f>H137</f>
        <v>2759</v>
      </c>
      <c r="F137" s="52" t="s">
        <v>38</v>
      </c>
      <c r="G137" s="52" t="s">
        <v>38</v>
      </c>
      <c r="H137" s="68">
        <f>H145+H153</f>
        <v>2759</v>
      </c>
      <c r="I137" s="52" t="s">
        <v>38</v>
      </c>
      <c r="J137" s="158"/>
      <c r="K137" s="139"/>
    </row>
    <row r="138" spans="1:11" x14ac:dyDescent="0.25">
      <c r="A138" s="161"/>
      <c r="B138" s="158"/>
      <c r="C138" s="155"/>
      <c r="D138" s="67">
        <v>2016</v>
      </c>
      <c r="E138" s="54">
        <f t="shared" si="9"/>
        <v>240</v>
      </c>
      <c r="F138" s="52" t="s">
        <v>38</v>
      </c>
      <c r="G138" s="52" t="s">
        <v>38</v>
      </c>
      <c r="H138" s="54">
        <f>H146</f>
        <v>240</v>
      </c>
      <c r="I138" s="52" t="s">
        <v>38</v>
      </c>
      <c r="J138" s="158"/>
      <c r="K138" s="139"/>
    </row>
    <row r="139" spans="1:11" ht="21" customHeight="1" x14ac:dyDescent="0.25">
      <c r="A139" s="161"/>
      <c r="B139" s="158"/>
      <c r="C139" s="155"/>
      <c r="D139" s="67">
        <v>2017</v>
      </c>
      <c r="E139" s="54" t="str">
        <f t="shared" si="9"/>
        <v>-</v>
      </c>
      <c r="F139" s="65" t="s">
        <v>38</v>
      </c>
      <c r="G139" s="65" t="s">
        <v>38</v>
      </c>
      <c r="H139" s="54" t="str">
        <f>H147</f>
        <v>-</v>
      </c>
      <c r="I139" s="65" t="s">
        <v>38</v>
      </c>
      <c r="J139" s="158"/>
      <c r="K139" s="139"/>
    </row>
    <row r="140" spans="1:11" ht="21.75" customHeight="1" x14ac:dyDescent="0.25">
      <c r="A140" s="161"/>
      <c r="B140" s="158"/>
      <c r="C140" s="155"/>
      <c r="D140" s="67">
        <v>2018</v>
      </c>
      <c r="E140" s="54" t="str">
        <f t="shared" si="9"/>
        <v>-</v>
      </c>
      <c r="F140" s="52" t="s">
        <v>38</v>
      </c>
      <c r="G140" s="52" t="s">
        <v>38</v>
      </c>
      <c r="H140" s="54" t="str">
        <f>H148</f>
        <v>-</v>
      </c>
      <c r="I140" s="52" t="s">
        <v>38</v>
      </c>
      <c r="J140" s="158"/>
      <c r="K140" s="139"/>
    </row>
    <row r="141" spans="1:11" ht="16.5" customHeight="1" x14ac:dyDescent="0.25">
      <c r="A141" s="161"/>
      <c r="B141" s="158"/>
      <c r="C141" s="155"/>
      <c r="D141" s="67">
        <v>2019</v>
      </c>
      <c r="E141" s="54">
        <f t="shared" si="9"/>
        <v>1700</v>
      </c>
      <c r="F141" s="52" t="s">
        <v>38</v>
      </c>
      <c r="G141" s="52" t="s">
        <v>38</v>
      </c>
      <c r="H141" s="54">
        <f>H149</f>
        <v>1700</v>
      </c>
      <c r="I141" s="52" t="s">
        <v>38</v>
      </c>
      <c r="J141" s="158"/>
      <c r="K141" s="139"/>
    </row>
    <row r="142" spans="1:11" ht="21" customHeight="1" x14ac:dyDescent="0.25">
      <c r="A142" s="162"/>
      <c r="B142" s="159"/>
      <c r="C142" s="156"/>
      <c r="D142" s="67">
        <v>2020</v>
      </c>
      <c r="E142" s="54">
        <f t="shared" si="9"/>
        <v>1500</v>
      </c>
      <c r="F142" s="52" t="s">
        <v>38</v>
      </c>
      <c r="G142" s="52" t="s">
        <v>38</v>
      </c>
      <c r="H142" s="54">
        <f>H150</f>
        <v>1500</v>
      </c>
      <c r="I142" s="52" t="s">
        <v>38</v>
      </c>
      <c r="J142" s="159"/>
      <c r="K142" s="140"/>
    </row>
    <row r="143" spans="1:11" ht="15.75" customHeight="1" x14ac:dyDescent="0.25">
      <c r="A143" s="126" t="s">
        <v>17</v>
      </c>
      <c r="B143" s="129" t="s">
        <v>96</v>
      </c>
      <c r="C143" s="129" t="s">
        <v>64</v>
      </c>
      <c r="D143" s="91" t="s">
        <v>15</v>
      </c>
      <c r="E143" s="32">
        <f>SUM(E144:E150)</f>
        <v>15500</v>
      </c>
      <c r="F143" s="31" t="s">
        <v>38</v>
      </c>
      <c r="G143" s="31" t="s">
        <v>38</v>
      </c>
      <c r="H143" s="32">
        <f>SUM(H144:H150)</f>
        <v>15500</v>
      </c>
      <c r="I143" s="31" t="s">
        <v>38</v>
      </c>
      <c r="J143" s="132" t="s">
        <v>42</v>
      </c>
      <c r="K143" s="135"/>
    </row>
    <row r="144" spans="1:11" x14ac:dyDescent="0.25">
      <c r="A144" s="127"/>
      <c r="B144" s="130"/>
      <c r="C144" s="130"/>
      <c r="D144" s="91">
        <v>2014</v>
      </c>
      <c r="E144" s="32">
        <f t="shared" ref="E144:E145" si="10">H144</f>
        <v>9801</v>
      </c>
      <c r="F144" s="31" t="s">
        <v>38</v>
      </c>
      <c r="G144" s="31" t="s">
        <v>38</v>
      </c>
      <c r="H144" s="32">
        <v>9801</v>
      </c>
      <c r="I144" s="31" t="s">
        <v>38</v>
      </c>
      <c r="J144" s="133"/>
      <c r="K144" s="136"/>
    </row>
    <row r="145" spans="1:11" x14ac:dyDescent="0.25">
      <c r="A145" s="127"/>
      <c r="B145" s="130"/>
      <c r="C145" s="130"/>
      <c r="D145" s="91">
        <v>2015</v>
      </c>
      <c r="E145" s="32">
        <f t="shared" si="10"/>
        <v>2259</v>
      </c>
      <c r="F145" s="31" t="s">
        <v>38</v>
      </c>
      <c r="G145" s="31" t="s">
        <v>38</v>
      </c>
      <c r="H145" s="32">
        <v>2259</v>
      </c>
      <c r="I145" s="31" t="s">
        <v>38</v>
      </c>
      <c r="J145" s="133"/>
      <c r="K145" s="136"/>
    </row>
    <row r="146" spans="1:11" x14ac:dyDescent="0.25">
      <c r="A146" s="127"/>
      <c r="B146" s="130"/>
      <c r="C146" s="130"/>
      <c r="D146" s="91">
        <v>2016</v>
      </c>
      <c r="E146" s="32">
        <f>H146</f>
        <v>240</v>
      </c>
      <c r="F146" s="31" t="s">
        <v>38</v>
      </c>
      <c r="G146" s="31" t="s">
        <v>38</v>
      </c>
      <c r="H146" s="32">
        <v>240</v>
      </c>
      <c r="I146" s="31" t="s">
        <v>38</v>
      </c>
      <c r="J146" s="133"/>
      <c r="K146" s="136"/>
    </row>
    <row r="147" spans="1:11" ht="18" customHeight="1" x14ac:dyDescent="0.25">
      <c r="A147" s="127"/>
      <c r="B147" s="130"/>
      <c r="C147" s="130"/>
      <c r="D147" s="91">
        <v>2017</v>
      </c>
      <c r="E147" s="32" t="s">
        <v>38</v>
      </c>
      <c r="F147" s="34" t="s">
        <v>38</v>
      </c>
      <c r="G147" s="34" t="s">
        <v>38</v>
      </c>
      <c r="H147" s="32" t="s">
        <v>38</v>
      </c>
      <c r="I147" s="34" t="s">
        <v>38</v>
      </c>
      <c r="J147" s="133"/>
      <c r="K147" s="136"/>
    </row>
    <row r="148" spans="1:11" ht="18" customHeight="1" x14ac:dyDescent="0.25">
      <c r="A148" s="127"/>
      <c r="B148" s="130"/>
      <c r="C148" s="130"/>
      <c r="D148" s="91">
        <v>2018</v>
      </c>
      <c r="E148" s="32" t="s">
        <v>38</v>
      </c>
      <c r="F148" s="31" t="s">
        <v>38</v>
      </c>
      <c r="G148" s="31" t="s">
        <v>38</v>
      </c>
      <c r="H148" s="32" t="s">
        <v>38</v>
      </c>
      <c r="I148" s="31" t="s">
        <v>38</v>
      </c>
      <c r="J148" s="133"/>
      <c r="K148" s="136"/>
    </row>
    <row r="149" spans="1:11" ht="18" customHeight="1" x14ac:dyDescent="0.25">
      <c r="A149" s="127"/>
      <c r="B149" s="130"/>
      <c r="C149" s="130"/>
      <c r="D149" s="91">
        <v>2019</v>
      </c>
      <c r="E149" s="32">
        <v>1700</v>
      </c>
      <c r="F149" s="31" t="s">
        <v>38</v>
      </c>
      <c r="G149" s="31" t="s">
        <v>38</v>
      </c>
      <c r="H149" s="32">
        <v>1700</v>
      </c>
      <c r="I149" s="31" t="s">
        <v>38</v>
      </c>
      <c r="J149" s="133"/>
      <c r="K149" s="136"/>
    </row>
    <row r="150" spans="1:11" ht="17.25" customHeight="1" x14ac:dyDescent="0.25">
      <c r="A150" s="128"/>
      <c r="B150" s="131"/>
      <c r="C150" s="131"/>
      <c r="D150" s="91">
        <v>2020</v>
      </c>
      <c r="E150" s="32">
        <v>1500</v>
      </c>
      <c r="F150" s="34" t="s">
        <v>38</v>
      </c>
      <c r="G150" s="34" t="s">
        <v>38</v>
      </c>
      <c r="H150" s="32">
        <v>1500</v>
      </c>
      <c r="I150" s="34" t="s">
        <v>38</v>
      </c>
      <c r="J150" s="134"/>
      <c r="K150" s="137"/>
    </row>
    <row r="151" spans="1:11" ht="15.75" customHeight="1" x14ac:dyDescent="0.25">
      <c r="A151" s="126" t="s">
        <v>16</v>
      </c>
      <c r="B151" s="129" t="s">
        <v>107</v>
      </c>
      <c r="C151" s="129" t="s">
        <v>43</v>
      </c>
      <c r="D151" s="91" t="s">
        <v>15</v>
      </c>
      <c r="E151" s="38">
        <f>SUM(E152:E158)</f>
        <v>3018</v>
      </c>
      <c r="F151" s="31" t="s">
        <v>38</v>
      </c>
      <c r="G151" s="31" t="s">
        <v>38</v>
      </c>
      <c r="H151" s="38">
        <f>SUM(H152:H158)</f>
        <v>3018</v>
      </c>
      <c r="I151" s="31" t="s">
        <v>38</v>
      </c>
      <c r="J151" s="132" t="s">
        <v>146</v>
      </c>
      <c r="K151" s="135"/>
    </row>
    <row r="152" spans="1:11" x14ac:dyDescent="0.25">
      <c r="A152" s="127"/>
      <c r="B152" s="130"/>
      <c r="C152" s="130"/>
      <c r="D152" s="91">
        <v>2014</v>
      </c>
      <c r="E152" s="37">
        <f t="shared" ref="E152:E153" si="11">H152</f>
        <v>2518</v>
      </c>
      <c r="F152" s="31" t="s">
        <v>38</v>
      </c>
      <c r="G152" s="31" t="s">
        <v>38</v>
      </c>
      <c r="H152" s="37">
        <v>2518</v>
      </c>
      <c r="I152" s="31" t="s">
        <v>38</v>
      </c>
      <c r="J152" s="133"/>
      <c r="K152" s="136"/>
    </row>
    <row r="153" spans="1:11" x14ac:dyDescent="0.25">
      <c r="A153" s="127"/>
      <c r="B153" s="130"/>
      <c r="C153" s="130"/>
      <c r="D153" s="91">
        <v>2015</v>
      </c>
      <c r="E153" s="37">
        <f t="shared" si="11"/>
        <v>500</v>
      </c>
      <c r="F153" s="31" t="s">
        <v>38</v>
      </c>
      <c r="G153" s="31" t="s">
        <v>38</v>
      </c>
      <c r="H153" s="37">
        <v>500</v>
      </c>
      <c r="I153" s="31" t="s">
        <v>38</v>
      </c>
      <c r="J153" s="133"/>
      <c r="K153" s="136"/>
    </row>
    <row r="154" spans="1:11" x14ac:dyDescent="0.25">
      <c r="A154" s="127"/>
      <c r="B154" s="130"/>
      <c r="C154" s="130"/>
      <c r="D154" s="91">
        <v>2016</v>
      </c>
      <c r="E154" s="32" t="s">
        <v>38</v>
      </c>
      <c r="F154" s="31" t="s">
        <v>38</v>
      </c>
      <c r="G154" s="31" t="s">
        <v>38</v>
      </c>
      <c r="H154" s="32" t="s">
        <v>38</v>
      </c>
      <c r="I154" s="31" t="s">
        <v>38</v>
      </c>
      <c r="J154" s="133"/>
      <c r="K154" s="136"/>
    </row>
    <row r="155" spans="1:11" x14ac:dyDescent="0.25">
      <c r="A155" s="127"/>
      <c r="B155" s="130"/>
      <c r="C155" s="130"/>
      <c r="D155" s="91">
        <v>2017</v>
      </c>
      <c r="E155" s="33" t="s">
        <v>38</v>
      </c>
      <c r="F155" s="34" t="s">
        <v>38</v>
      </c>
      <c r="G155" s="34" t="s">
        <v>38</v>
      </c>
      <c r="H155" s="33" t="s">
        <v>38</v>
      </c>
      <c r="I155" s="34" t="s">
        <v>38</v>
      </c>
      <c r="J155" s="133"/>
      <c r="K155" s="136"/>
    </row>
    <row r="156" spans="1:11" x14ac:dyDescent="0.25">
      <c r="A156" s="127"/>
      <c r="B156" s="130"/>
      <c r="C156" s="130"/>
      <c r="D156" s="91">
        <v>2018</v>
      </c>
      <c r="E156" s="33" t="s">
        <v>38</v>
      </c>
      <c r="F156" s="31" t="s">
        <v>38</v>
      </c>
      <c r="G156" s="31" t="s">
        <v>38</v>
      </c>
      <c r="H156" s="33" t="s">
        <v>38</v>
      </c>
      <c r="I156" s="31" t="s">
        <v>38</v>
      </c>
      <c r="J156" s="133"/>
      <c r="K156" s="136"/>
    </row>
    <row r="157" spans="1:11" x14ac:dyDescent="0.25">
      <c r="A157" s="127"/>
      <c r="B157" s="130"/>
      <c r="C157" s="130"/>
      <c r="D157" s="91">
        <v>2019</v>
      </c>
      <c r="E157" s="33" t="s">
        <v>38</v>
      </c>
      <c r="F157" s="31" t="s">
        <v>38</v>
      </c>
      <c r="G157" s="31" t="s">
        <v>38</v>
      </c>
      <c r="H157" s="33" t="s">
        <v>38</v>
      </c>
      <c r="I157" s="31" t="s">
        <v>38</v>
      </c>
      <c r="J157" s="133"/>
      <c r="K157" s="136"/>
    </row>
    <row r="158" spans="1:11" ht="17.25" customHeight="1" x14ac:dyDescent="0.25">
      <c r="A158" s="128"/>
      <c r="B158" s="131"/>
      <c r="C158" s="131"/>
      <c r="D158" s="91">
        <v>2020</v>
      </c>
      <c r="E158" s="33" t="s">
        <v>38</v>
      </c>
      <c r="F158" s="34" t="s">
        <v>38</v>
      </c>
      <c r="G158" s="34" t="s">
        <v>38</v>
      </c>
      <c r="H158" s="33" t="s">
        <v>38</v>
      </c>
      <c r="I158" s="34" t="s">
        <v>38</v>
      </c>
      <c r="J158" s="134"/>
      <c r="K158" s="137"/>
    </row>
    <row r="159" spans="1:11" ht="16.5" customHeight="1" x14ac:dyDescent="0.25">
      <c r="A159" s="110" t="s">
        <v>39</v>
      </c>
      <c r="B159" s="111" t="s">
        <v>114</v>
      </c>
      <c r="C159" s="112" t="s">
        <v>131</v>
      </c>
      <c r="D159" s="55" t="s">
        <v>15</v>
      </c>
      <c r="E159" s="72">
        <f>SUM(E160:E166)</f>
        <v>18320.400000000001</v>
      </c>
      <c r="F159" s="69" t="s">
        <v>38</v>
      </c>
      <c r="G159" s="69" t="s">
        <v>38</v>
      </c>
      <c r="H159" s="72">
        <f>SUM(H160:H166)</f>
        <v>18320.400000000001</v>
      </c>
      <c r="I159" s="69" t="s">
        <v>38</v>
      </c>
      <c r="J159" s="111" t="s">
        <v>98</v>
      </c>
      <c r="K159" s="113"/>
    </row>
    <row r="160" spans="1:11" ht="22.5" customHeight="1" x14ac:dyDescent="0.25">
      <c r="A160" s="110"/>
      <c r="B160" s="111"/>
      <c r="C160" s="112"/>
      <c r="D160" s="55">
        <v>2014</v>
      </c>
      <c r="E160" s="53">
        <f>E168+E176</f>
        <v>1940</v>
      </c>
      <c r="F160" s="69" t="s">
        <v>38</v>
      </c>
      <c r="G160" s="69" t="s">
        <v>38</v>
      </c>
      <c r="H160" s="53">
        <f>H168+H176</f>
        <v>1940</v>
      </c>
      <c r="I160" s="69" t="s">
        <v>38</v>
      </c>
      <c r="J160" s="111"/>
      <c r="K160" s="113"/>
    </row>
    <row r="161" spans="1:11" ht="20.25" customHeight="1" x14ac:dyDescent="0.25">
      <c r="A161" s="110"/>
      <c r="B161" s="111"/>
      <c r="C161" s="112"/>
      <c r="D161" s="55">
        <v>2015</v>
      </c>
      <c r="E161" s="53">
        <f>E177</f>
        <v>60</v>
      </c>
      <c r="F161" s="69" t="s">
        <v>38</v>
      </c>
      <c r="G161" s="69" t="s">
        <v>38</v>
      </c>
      <c r="H161" s="53">
        <f>H177</f>
        <v>60</v>
      </c>
      <c r="I161" s="69" t="s">
        <v>38</v>
      </c>
      <c r="J161" s="111"/>
      <c r="K161" s="113"/>
    </row>
    <row r="162" spans="1:11" ht="18.75" customHeight="1" x14ac:dyDescent="0.25">
      <c r="A162" s="110"/>
      <c r="B162" s="111"/>
      <c r="C162" s="112"/>
      <c r="D162" s="55">
        <v>2016</v>
      </c>
      <c r="E162" s="53" t="s">
        <v>38</v>
      </c>
      <c r="F162" s="69" t="s">
        <v>38</v>
      </c>
      <c r="G162" s="69" t="s">
        <v>38</v>
      </c>
      <c r="H162" s="53" t="s">
        <v>38</v>
      </c>
      <c r="I162" s="69" t="s">
        <v>38</v>
      </c>
      <c r="J162" s="111"/>
      <c r="K162" s="113"/>
    </row>
    <row r="163" spans="1:11" ht="18" customHeight="1" x14ac:dyDescent="0.25">
      <c r="A163" s="110"/>
      <c r="B163" s="111"/>
      <c r="C163" s="112"/>
      <c r="D163" s="56">
        <v>2017</v>
      </c>
      <c r="E163" s="53" t="s">
        <v>38</v>
      </c>
      <c r="F163" s="69" t="s">
        <v>38</v>
      </c>
      <c r="G163" s="69" t="s">
        <v>38</v>
      </c>
      <c r="H163" s="53" t="s">
        <v>38</v>
      </c>
      <c r="I163" s="69" t="s">
        <v>38</v>
      </c>
      <c r="J163" s="111"/>
      <c r="K163" s="113"/>
    </row>
    <row r="164" spans="1:11" ht="18.75" customHeight="1" x14ac:dyDescent="0.25">
      <c r="A164" s="110"/>
      <c r="B164" s="111"/>
      <c r="C164" s="112"/>
      <c r="D164" s="56">
        <v>2018</v>
      </c>
      <c r="E164" s="53" t="str">
        <f>H164</f>
        <v>-</v>
      </c>
      <c r="F164" s="69" t="s">
        <v>38</v>
      </c>
      <c r="G164" s="69" t="s">
        <v>38</v>
      </c>
      <c r="H164" s="53" t="str">
        <f>H172</f>
        <v>-</v>
      </c>
      <c r="I164" s="69" t="s">
        <v>38</v>
      </c>
      <c r="J164" s="111"/>
      <c r="K164" s="113"/>
    </row>
    <row r="165" spans="1:11" ht="18.75" customHeight="1" x14ac:dyDescent="0.25">
      <c r="A165" s="110"/>
      <c r="B165" s="111"/>
      <c r="C165" s="112"/>
      <c r="D165" s="56">
        <v>2019</v>
      </c>
      <c r="E165" s="53">
        <f>H165</f>
        <v>16320.4</v>
      </c>
      <c r="F165" s="69" t="s">
        <v>38</v>
      </c>
      <c r="G165" s="69" t="s">
        <v>38</v>
      </c>
      <c r="H165" s="53">
        <f>H173</f>
        <v>16320.4</v>
      </c>
      <c r="I165" s="69" t="s">
        <v>38</v>
      </c>
      <c r="J165" s="111"/>
      <c r="K165" s="113"/>
    </row>
    <row r="166" spans="1:11" ht="18" customHeight="1" x14ac:dyDescent="0.25">
      <c r="A166" s="110"/>
      <c r="B166" s="111"/>
      <c r="C166" s="112"/>
      <c r="D166" s="56">
        <v>2020</v>
      </c>
      <c r="E166" s="53" t="s">
        <v>38</v>
      </c>
      <c r="F166" s="69" t="s">
        <v>38</v>
      </c>
      <c r="G166" s="69" t="s">
        <v>38</v>
      </c>
      <c r="H166" s="53" t="s">
        <v>38</v>
      </c>
      <c r="I166" s="69" t="s">
        <v>38</v>
      </c>
      <c r="J166" s="111"/>
      <c r="K166" s="113"/>
    </row>
    <row r="167" spans="1:11" ht="15.6" customHeight="1" x14ac:dyDescent="0.25">
      <c r="A167" s="150" t="s">
        <v>101</v>
      </c>
      <c r="B167" s="208" t="s">
        <v>132</v>
      </c>
      <c r="C167" s="129" t="s">
        <v>131</v>
      </c>
      <c r="D167" s="91" t="s">
        <v>15</v>
      </c>
      <c r="E167" s="32">
        <f>SUM(E168:E174)</f>
        <v>18120.400000000001</v>
      </c>
      <c r="F167" s="31" t="s">
        <v>38</v>
      </c>
      <c r="G167" s="31" t="s">
        <v>38</v>
      </c>
      <c r="H167" s="32">
        <f>SUM(H168:H174)</f>
        <v>18120.400000000001</v>
      </c>
      <c r="I167" s="31" t="s">
        <v>38</v>
      </c>
      <c r="J167" s="132" t="s">
        <v>42</v>
      </c>
      <c r="K167" s="135"/>
    </row>
    <row r="168" spans="1:11" ht="15.6" customHeight="1" x14ac:dyDescent="0.25">
      <c r="A168" s="206"/>
      <c r="B168" s="209"/>
      <c r="C168" s="130"/>
      <c r="D168" s="91">
        <v>2014</v>
      </c>
      <c r="E168" s="32">
        <f t="shared" ref="E168" si="12">H168</f>
        <v>1800</v>
      </c>
      <c r="F168" s="31" t="s">
        <v>38</v>
      </c>
      <c r="G168" s="31" t="s">
        <v>38</v>
      </c>
      <c r="H168" s="32">
        <v>1800</v>
      </c>
      <c r="I168" s="31" t="s">
        <v>38</v>
      </c>
      <c r="J168" s="133"/>
      <c r="K168" s="136"/>
    </row>
    <row r="169" spans="1:11" ht="15.6" customHeight="1" x14ac:dyDescent="0.25">
      <c r="A169" s="206"/>
      <c r="B169" s="209"/>
      <c r="C169" s="130"/>
      <c r="D169" s="91">
        <v>2015</v>
      </c>
      <c r="E169" s="32" t="s">
        <v>38</v>
      </c>
      <c r="F169" s="31" t="s">
        <v>38</v>
      </c>
      <c r="G169" s="31" t="s">
        <v>38</v>
      </c>
      <c r="H169" s="32" t="s">
        <v>38</v>
      </c>
      <c r="I169" s="31" t="s">
        <v>38</v>
      </c>
      <c r="J169" s="133"/>
      <c r="K169" s="136"/>
    </row>
    <row r="170" spans="1:11" ht="15.6" customHeight="1" x14ac:dyDescent="0.25">
      <c r="A170" s="206"/>
      <c r="B170" s="209"/>
      <c r="C170" s="130"/>
      <c r="D170" s="91">
        <v>2016</v>
      </c>
      <c r="E170" s="32" t="s">
        <v>38</v>
      </c>
      <c r="F170" s="31" t="s">
        <v>38</v>
      </c>
      <c r="G170" s="31" t="s">
        <v>38</v>
      </c>
      <c r="H170" s="32" t="s">
        <v>38</v>
      </c>
      <c r="I170" s="31" t="s">
        <v>38</v>
      </c>
      <c r="J170" s="133"/>
      <c r="K170" s="136"/>
    </row>
    <row r="171" spans="1:11" ht="15.6" customHeight="1" x14ac:dyDescent="0.25">
      <c r="A171" s="206"/>
      <c r="B171" s="209"/>
      <c r="C171" s="130"/>
      <c r="D171" s="91">
        <v>2017</v>
      </c>
      <c r="E171" s="32" t="s">
        <v>38</v>
      </c>
      <c r="F171" s="34" t="s">
        <v>38</v>
      </c>
      <c r="G171" s="34" t="s">
        <v>38</v>
      </c>
      <c r="H171" s="32" t="s">
        <v>38</v>
      </c>
      <c r="I171" s="34" t="s">
        <v>38</v>
      </c>
      <c r="J171" s="133"/>
      <c r="K171" s="136"/>
    </row>
    <row r="172" spans="1:11" ht="15.6" customHeight="1" x14ac:dyDescent="0.25">
      <c r="A172" s="206"/>
      <c r="B172" s="209"/>
      <c r="C172" s="130"/>
      <c r="D172" s="91">
        <v>2018</v>
      </c>
      <c r="E172" s="32" t="s">
        <v>38</v>
      </c>
      <c r="F172" s="31" t="s">
        <v>38</v>
      </c>
      <c r="G172" s="31" t="s">
        <v>38</v>
      </c>
      <c r="H172" s="32" t="s">
        <v>38</v>
      </c>
      <c r="I172" s="31" t="s">
        <v>38</v>
      </c>
      <c r="J172" s="133"/>
      <c r="K172" s="136"/>
    </row>
    <row r="173" spans="1:11" ht="15.6" customHeight="1" x14ac:dyDescent="0.25">
      <c r="A173" s="206"/>
      <c r="B173" s="209"/>
      <c r="C173" s="130"/>
      <c r="D173" s="91">
        <v>2019</v>
      </c>
      <c r="E173" s="32">
        <v>16320.4</v>
      </c>
      <c r="F173" s="31" t="s">
        <v>38</v>
      </c>
      <c r="G173" s="31" t="s">
        <v>38</v>
      </c>
      <c r="H173" s="32">
        <v>16320.4</v>
      </c>
      <c r="I173" s="31" t="s">
        <v>38</v>
      </c>
      <c r="J173" s="133"/>
      <c r="K173" s="136"/>
    </row>
    <row r="174" spans="1:11" ht="15.6" customHeight="1" x14ac:dyDescent="0.25">
      <c r="A174" s="207"/>
      <c r="B174" s="210"/>
      <c r="C174" s="131"/>
      <c r="D174" s="91">
        <v>2020</v>
      </c>
      <c r="E174" s="32" t="s">
        <v>38</v>
      </c>
      <c r="F174" s="34" t="s">
        <v>38</v>
      </c>
      <c r="G174" s="34" t="s">
        <v>38</v>
      </c>
      <c r="H174" s="32" t="s">
        <v>38</v>
      </c>
      <c r="I174" s="34" t="s">
        <v>38</v>
      </c>
      <c r="J174" s="134"/>
      <c r="K174" s="137"/>
    </row>
    <row r="175" spans="1:11" ht="15.6" customHeight="1" x14ac:dyDescent="0.25">
      <c r="A175" s="126" t="s">
        <v>102</v>
      </c>
      <c r="B175" s="129" t="s">
        <v>136</v>
      </c>
      <c r="C175" s="129" t="s">
        <v>43</v>
      </c>
      <c r="D175" s="91" t="s">
        <v>15</v>
      </c>
      <c r="E175" s="38">
        <f>SUM(E176:E182)</f>
        <v>200</v>
      </c>
      <c r="F175" s="31" t="s">
        <v>38</v>
      </c>
      <c r="G175" s="31" t="s">
        <v>38</v>
      </c>
      <c r="H175" s="38">
        <f>SUM(H176:H182)</f>
        <v>200</v>
      </c>
      <c r="I175" s="31" t="s">
        <v>38</v>
      </c>
      <c r="J175" s="132" t="s">
        <v>97</v>
      </c>
      <c r="K175" s="135"/>
    </row>
    <row r="176" spans="1:11" ht="15.6" customHeight="1" x14ac:dyDescent="0.25">
      <c r="A176" s="127"/>
      <c r="B176" s="130"/>
      <c r="C176" s="130"/>
      <c r="D176" s="91">
        <v>2014</v>
      </c>
      <c r="E176" s="37">
        <f t="shared" ref="E176:E177" si="13">H176</f>
        <v>140</v>
      </c>
      <c r="F176" s="31" t="s">
        <v>38</v>
      </c>
      <c r="G176" s="31" t="s">
        <v>38</v>
      </c>
      <c r="H176" s="37">
        <v>140</v>
      </c>
      <c r="I176" s="31" t="s">
        <v>38</v>
      </c>
      <c r="J176" s="133"/>
      <c r="K176" s="136"/>
    </row>
    <row r="177" spans="1:11" ht="15.6" customHeight="1" x14ac:dyDescent="0.25">
      <c r="A177" s="127"/>
      <c r="B177" s="130"/>
      <c r="C177" s="130"/>
      <c r="D177" s="91">
        <v>2015</v>
      </c>
      <c r="E177" s="37">
        <f t="shared" si="13"/>
        <v>60</v>
      </c>
      <c r="F177" s="31" t="s">
        <v>38</v>
      </c>
      <c r="G177" s="31" t="s">
        <v>38</v>
      </c>
      <c r="H177" s="37">
        <v>60</v>
      </c>
      <c r="I177" s="31" t="s">
        <v>38</v>
      </c>
      <c r="J177" s="133"/>
      <c r="K177" s="136"/>
    </row>
    <row r="178" spans="1:11" ht="15.6" customHeight="1" x14ac:dyDescent="0.25">
      <c r="A178" s="127"/>
      <c r="B178" s="130"/>
      <c r="C178" s="130"/>
      <c r="D178" s="91">
        <v>2016</v>
      </c>
      <c r="E178" s="32" t="s">
        <v>38</v>
      </c>
      <c r="F178" s="31" t="s">
        <v>38</v>
      </c>
      <c r="G178" s="31" t="s">
        <v>38</v>
      </c>
      <c r="H178" s="32" t="s">
        <v>38</v>
      </c>
      <c r="I178" s="31" t="s">
        <v>38</v>
      </c>
      <c r="J178" s="133"/>
      <c r="K178" s="136"/>
    </row>
    <row r="179" spans="1:11" ht="15.6" customHeight="1" x14ac:dyDescent="0.25">
      <c r="A179" s="127"/>
      <c r="B179" s="130"/>
      <c r="C179" s="130"/>
      <c r="D179" s="91">
        <v>2017</v>
      </c>
      <c r="E179" s="33" t="s">
        <v>38</v>
      </c>
      <c r="F179" s="34" t="s">
        <v>38</v>
      </c>
      <c r="G179" s="34" t="s">
        <v>38</v>
      </c>
      <c r="H179" s="33" t="s">
        <v>38</v>
      </c>
      <c r="I179" s="34" t="s">
        <v>38</v>
      </c>
      <c r="J179" s="133"/>
      <c r="K179" s="136"/>
    </row>
    <row r="180" spans="1:11" ht="15.6" customHeight="1" x14ac:dyDescent="0.25">
      <c r="A180" s="127"/>
      <c r="B180" s="130"/>
      <c r="C180" s="130"/>
      <c r="D180" s="91">
        <v>2018</v>
      </c>
      <c r="E180" s="33" t="s">
        <v>38</v>
      </c>
      <c r="F180" s="31" t="s">
        <v>38</v>
      </c>
      <c r="G180" s="31" t="s">
        <v>38</v>
      </c>
      <c r="H180" s="33" t="s">
        <v>38</v>
      </c>
      <c r="I180" s="31" t="s">
        <v>38</v>
      </c>
      <c r="J180" s="133"/>
      <c r="K180" s="136"/>
    </row>
    <row r="181" spans="1:11" ht="15.6" customHeight="1" x14ac:dyDescent="0.25">
      <c r="A181" s="127"/>
      <c r="B181" s="130"/>
      <c r="C181" s="130"/>
      <c r="D181" s="91">
        <v>2019</v>
      </c>
      <c r="E181" s="33" t="s">
        <v>38</v>
      </c>
      <c r="F181" s="31" t="s">
        <v>38</v>
      </c>
      <c r="G181" s="31" t="s">
        <v>38</v>
      </c>
      <c r="H181" s="33" t="s">
        <v>38</v>
      </c>
      <c r="I181" s="31" t="s">
        <v>38</v>
      </c>
      <c r="J181" s="133"/>
      <c r="K181" s="136"/>
    </row>
    <row r="182" spans="1:11" ht="15.6" customHeight="1" x14ac:dyDescent="0.25">
      <c r="A182" s="128"/>
      <c r="B182" s="131"/>
      <c r="C182" s="131"/>
      <c r="D182" s="91">
        <v>2020</v>
      </c>
      <c r="E182" s="33" t="s">
        <v>38</v>
      </c>
      <c r="F182" s="34" t="s">
        <v>38</v>
      </c>
      <c r="G182" s="34" t="s">
        <v>38</v>
      </c>
      <c r="H182" s="33" t="s">
        <v>38</v>
      </c>
      <c r="I182" s="34" t="s">
        <v>38</v>
      </c>
      <c r="J182" s="134"/>
      <c r="K182" s="137"/>
    </row>
    <row r="183" spans="1:11" ht="18.600000000000001" customHeight="1" x14ac:dyDescent="0.25">
      <c r="A183" s="160" t="s">
        <v>103</v>
      </c>
      <c r="B183" s="157" t="s">
        <v>100</v>
      </c>
      <c r="C183" s="154" t="s">
        <v>64</v>
      </c>
      <c r="D183" s="67" t="s">
        <v>15</v>
      </c>
      <c r="E183" s="70">
        <f>SUM(E184:E190)</f>
        <v>800</v>
      </c>
      <c r="F183" s="69" t="s">
        <v>38</v>
      </c>
      <c r="G183" s="69" t="s">
        <v>38</v>
      </c>
      <c r="H183" s="70">
        <f>SUM(H184:H190)</f>
        <v>800</v>
      </c>
      <c r="I183" s="69" t="s">
        <v>38</v>
      </c>
      <c r="J183" s="157" t="s">
        <v>139</v>
      </c>
      <c r="K183" s="211"/>
    </row>
    <row r="184" spans="1:11" ht="18.75" customHeight="1" x14ac:dyDescent="0.25">
      <c r="A184" s="161"/>
      <c r="B184" s="158"/>
      <c r="C184" s="155"/>
      <c r="D184" s="67">
        <v>2014</v>
      </c>
      <c r="E184" s="70">
        <f>E192+E200</f>
        <v>480</v>
      </c>
      <c r="F184" s="69" t="s">
        <v>38</v>
      </c>
      <c r="G184" s="69" t="s">
        <v>38</v>
      </c>
      <c r="H184" s="70">
        <f>H192+H200</f>
        <v>480</v>
      </c>
      <c r="I184" s="69" t="s">
        <v>38</v>
      </c>
      <c r="J184" s="158"/>
      <c r="K184" s="212"/>
    </row>
    <row r="185" spans="1:11" ht="18.75" customHeight="1" x14ac:dyDescent="0.25">
      <c r="A185" s="161"/>
      <c r="B185" s="158"/>
      <c r="C185" s="155"/>
      <c r="D185" s="67">
        <v>2015</v>
      </c>
      <c r="E185" s="70">
        <f>E201</f>
        <v>70</v>
      </c>
      <c r="F185" s="69" t="s">
        <v>38</v>
      </c>
      <c r="G185" s="69" t="s">
        <v>38</v>
      </c>
      <c r="H185" s="70">
        <f>H201</f>
        <v>70</v>
      </c>
      <c r="I185" s="69" t="s">
        <v>38</v>
      </c>
      <c r="J185" s="158"/>
      <c r="K185" s="212"/>
    </row>
    <row r="186" spans="1:11" ht="18.75" customHeight="1" x14ac:dyDescent="0.25">
      <c r="A186" s="161"/>
      <c r="B186" s="158"/>
      <c r="C186" s="155"/>
      <c r="D186" s="67">
        <v>2016</v>
      </c>
      <c r="E186" s="53">
        <f>H186</f>
        <v>250</v>
      </c>
      <c r="F186" s="69" t="s">
        <v>38</v>
      </c>
      <c r="G186" s="69" t="s">
        <v>38</v>
      </c>
      <c r="H186" s="53">
        <f>H202</f>
        <v>250</v>
      </c>
      <c r="I186" s="69" t="s">
        <v>38</v>
      </c>
      <c r="J186" s="158"/>
      <c r="K186" s="212"/>
    </row>
    <row r="187" spans="1:11" ht="18.75" customHeight="1" x14ac:dyDescent="0.25">
      <c r="A187" s="161"/>
      <c r="B187" s="158"/>
      <c r="C187" s="155"/>
      <c r="D187" s="71">
        <v>2017</v>
      </c>
      <c r="E187" s="53" t="s">
        <v>38</v>
      </c>
      <c r="F187" s="69" t="s">
        <v>38</v>
      </c>
      <c r="G187" s="69" t="s">
        <v>38</v>
      </c>
      <c r="H187" s="53" t="s">
        <v>38</v>
      </c>
      <c r="I187" s="69" t="s">
        <v>38</v>
      </c>
      <c r="J187" s="158"/>
      <c r="K187" s="212"/>
    </row>
    <row r="188" spans="1:11" ht="18.75" customHeight="1" x14ac:dyDescent="0.25">
      <c r="A188" s="161"/>
      <c r="B188" s="158"/>
      <c r="C188" s="155"/>
      <c r="D188" s="71">
        <v>2018</v>
      </c>
      <c r="E188" s="53" t="s">
        <v>38</v>
      </c>
      <c r="F188" s="69" t="s">
        <v>38</v>
      </c>
      <c r="G188" s="69" t="s">
        <v>38</v>
      </c>
      <c r="H188" s="53" t="s">
        <v>38</v>
      </c>
      <c r="I188" s="69" t="s">
        <v>38</v>
      </c>
      <c r="J188" s="158"/>
      <c r="K188" s="212"/>
    </row>
    <row r="189" spans="1:11" ht="19.5" customHeight="1" x14ac:dyDescent="0.25">
      <c r="A189" s="161"/>
      <c r="B189" s="158"/>
      <c r="C189" s="155"/>
      <c r="D189" s="71">
        <v>2019</v>
      </c>
      <c r="E189" s="53" t="s">
        <v>38</v>
      </c>
      <c r="F189" s="69" t="s">
        <v>38</v>
      </c>
      <c r="G189" s="69" t="s">
        <v>38</v>
      </c>
      <c r="H189" s="53" t="s">
        <v>38</v>
      </c>
      <c r="I189" s="69" t="s">
        <v>38</v>
      </c>
      <c r="J189" s="158"/>
      <c r="K189" s="212"/>
    </row>
    <row r="190" spans="1:11" ht="22.5" customHeight="1" x14ac:dyDescent="0.25">
      <c r="A190" s="162"/>
      <c r="B190" s="159"/>
      <c r="C190" s="156"/>
      <c r="D190" s="71">
        <v>2020</v>
      </c>
      <c r="E190" s="53" t="s">
        <v>38</v>
      </c>
      <c r="F190" s="69" t="s">
        <v>38</v>
      </c>
      <c r="G190" s="69" t="s">
        <v>38</v>
      </c>
      <c r="H190" s="53" t="s">
        <v>38</v>
      </c>
      <c r="I190" s="69" t="s">
        <v>38</v>
      </c>
      <c r="J190" s="159"/>
      <c r="K190" s="213"/>
    </row>
    <row r="191" spans="1:11" ht="15.6" customHeight="1" x14ac:dyDescent="0.25">
      <c r="A191" s="126" t="s">
        <v>104</v>
      </c>
      <c r="B191" s="129" t="s">
        <v>85</v>
      </c>
      <c r="C191" s="129" t="s">
        <v>130</v>
      </c>
      <c r="D191" s="91" t="s">
        <v>15</v>
      </c>
      <c r="E191" s="29">
        <f>SUM(E192:E198)</f>
        <v>120</v>
      </c>
      <c r="F191" s="25" t="s">
        <v>38</v>
      </c>
      <c r="G191" s="31" t="s">
        <v>38</v>
      </c>
      <c r="H191" s="29">
        <f>SUM(H192:H198)</f>
        <v>120</v>
      </c>
      <c r="I191" s="31" t="s">
        <v>38</v>
      </c>
      <c r="J191" s="132" t="s">
        <v>86</v>
      </c>
      <c r="K191" s="120"/>
    </row>
    <row r="192" spans="1:11" ht="15.6" customHeight="1" x14ac:dyDescent="0.25">
      <c r="A192" s="127"/>
      <c r="B192" s="130"/>
      <c r="C192" s="130"/>
      <c r="D192" s="91">
        <v>2014</v>
      </c>
      <c r="E192" s="29">
        <f t="shared" ref="E192" si="14">H192</f>
        <v>120</v>
      </c>
      <c r="F192" s="25" t="s">
        <v>38</v>
      </c>
      <c r="G192" s="31" t="s">
        <v>38</v>
      </c>
      <c r="H192" s="29">
        <v>120</v>
      </c>
      <c r="I192" s="31" t="s">
        <v>38</v>
      </c>
      <c r="J192" s="133"/>
      <c r="K192" s="121"/>
    </row>
    <row r="193" spans="1:11" ht="15.6" customHeight="1" x14ac:dyDescent="0.25">
      <c r="A193" s="127"/>
      <c r="B193" s="130"/>
      <c r="C193" s="130"/>
      <c r="D193" s="91">
        <v>2015</v>
      </c>
      <c r="E193" s="29" t="s">
        <v>38</v>
      </c>
      <c r="F193" s="25" t="s">
        <v>38</v>
      </c>
      <c r="G193" s="31" t="s">
        <v>38</v>
      </c>
      <c r="H193" s="29" t="s">
        <v>38</v>
      </c>
      <c r="I193" s="31" t="s">
        <v>38</v>
      </c>
      <c r="J193" s="133"/>
      <c r="K193" s="121"/>
    </row>
    <row r="194" spans="1:11" ht="15.6" customHeight="1" x14ac:dyDescent="0.25">
      <c r="A194" s="127"/>
      <c r="B194" s="130"/>
      <c r="C194" s="130"/>
      <c r="D194" s="40">
        <v>2016</v>
      </c>
      <c r="E194" s="39" t="s">
        <v>38</v>
      </c>
      <c r="F194" s="25" t="s">
        <v>38</v>
      </c>
      <c r="G194" s="31" t="s">
        <v>38</v>
      </c>
      <c r="H194" s="39" t="s">
        <v>38</v>
      </c>
      <c r="I194" s="31" t="s">
        <v>38</v>
      </c>
      <c r="J194" s="133"/>
      <c r="K194" s="121"/>
    </row>
    <row r="195" spans="1:11" ht="15.6" customHeight="1" x14ac:dyDescent="0.25">
      <c r="A195" s="127"/>
      <c r="B195" s="130"/>
      <c r="C195" s="130"/>
      <c r="D195" s="91">
        <v>2017</v>
      </c>
      <c r="E195" s="41" t="s">
        <v>38</v>
      </c>
      <c r="F195" s="33" t="s">
        <v>38</v>
      </c>
      <c r="G195" s="31" t="s">
        <v>38</v>
      </c>
      <c r="H195" s="41" t="s">
        <v>38</v>
      </c>
      <c r="I195" s="31" t="s">
        <v>38</v>
      </c>
      <c r="J195" s="133"/>
      <c r="K195" s="121"/>
    </row>
    <row r="196" spans="1:11" ht="15.6" customHeight="1" x14ac:dyDescent="0.25">
      <c r="A196" s="127"/>
      <c r="B196" s="130"/>
      <c r="C196" s="130"/>
      <c r="D196" s="91">
        <v>2018</v>
      </c>
      <c r="E196" s="41" t="s">
        <v>38</v>
      </c>
      <c r="F196" s="33" t="s">
        <v>38</v>
      </c>
      <c r="G196" s="31" t="s">
        <v>38</v>
      </c>
      <c r="H196" s="41" t="s">
        <v>38</v>
      </c>
      <c r="I196" s="31" t="s">
        <v>38</v>
      </c>
      <c r="J196" s="133"/>
      <c r="K196" s="121"/>
    </row>
    <row r="197" spans="1:11" ht="15.6" customHeight="1" x14ac:dyDescent="0.25">
      <c r="A197" s="127"/>
      <c r="B197" s="130"/>
      <c r="C197" s="130"/>
      <c r="D197" s="91">
        <v>2019</v>
      </c>
      <c r="E197" s="41" t="s">
        <v>38</v>
      </c>
      <c r="F197" s="33" t="s">
        <v>38</v>
      </c>
      <c r="G197" s="31" t="s">
        <v>38</v>
      </c>
      <c r="H197" s="41" t="s">
        <v>38</v>
      </c>
      <c r="I197" s="31" t="s">
        <v>38</v>
      </c>
      <c r="J197" s="133"/>
      <c r="K197" s="121"/>
    </row>
    <row r="198" spans="1:11" ht="15.6" customHeight="1" x14ac:dyDescent="0.25">
      <c r="A198" s="128"/>
      <c r="B198" s="131"/>
      <c r="C198" s="131"/>
      <c r="D198" s="91">
        <v>2020</v>
      </c>
      <c r="E198" s="41" t="s">
        <v>38</v>
      </c>
      <c r="F198" s="33" t="s">
        <v>38</v>
      </c>
      <c r="G198" s="31" t="s">
        <v>38</v>
      </c>
      <c r="H198" s="41" t="s">
        <v>38</v>
      </c>
      <c r="I198" s="31" t="s">
        <v>38</v>
      </c>
      <c r="J198" s="134"/>
      <c r="K198" s="122"/>
    </row>
    <row r="199" spans="1:11" ht="15.6" customHeight="1" x14ac:dyDescent="0.25">
      <c r="A199" s="217" t="s">
        <v>105</v>
      </c>
      <c r="B199" s="219" t="s">
        <v>137</v>
      </c>
      <c r="C199" s="219" t="s">
        <v>43</v>
      </c>
      <c r="D199" s="91" t="s">
        <v>15</v>
      </c>
      <c r="E199" s="25">
        <f>SUM(E200:E206)</f>
        <v>680</v>
      </c>
      <c r="F199" s="25" t="s">
        <v>38</v>
      </c>
      <c r="G199" s="31" t="s">
        <v>38</v>
      </c>
      <c r="H199" s="25">
        <f>SUM(H200:H206)</f>
        <v>680</v>
      </c>
      <c r="I199" s="31" t="s">
        <v>38</v>
      </c>
      <c r="J199" s="220" t="s">
        <v>140</v>
      </c>
      <c r="K199" s="221"/>
    </row>
    <row r="200" spans="1:11" ht="15.6" customHeight="1" x14ac:dyDescent="0.25">
      <c r="A200" s="218"/>
      <c r="B200" s="219"/>
      <c r="C200" s="219"/>
      <c r="D200" s="91">
        <v>2014</v>
      </c>
      <c r="E200" s="25">
        <f t="shared" ref="E200:E201" si="15">H200</f>
        <v>360</v>
      </c>
      <c r="F200" s="25" t="s">
        <v>38</v>
      </c>
      <c r="G200" s="31" t="s">
        <v>38</v>
      </c>
      <c r="H200" s="25">
        <v>360</v>
      </c>
      <c r="I200" s="31" t="s">
        <v>38</v>
      </c>
      <c r="J200" s="220"/>
      <c r="K200" s="221"/>
    </row>
    <row r="201" spans="1:11" ht="15.6" customHeight="1" x14ac:dyDescent="0.25">
      <c r="A201" s="218"/>
      <c r="B201" s="219"/>
      <c r="C201" s="219"/>
      <c r="D201" s="91">
        <v>2015</v>
      </c>
      <c r="E201" s="25">
        <f t="shared" si="15"/>
        <v>70</v>
      </c>
      <c r="F201" s="25" t="s">
        <v>38</v>
      </c>
      <c r="G201" s="31" t="s">
        <v>38</v>
      </c>
      <c r="H201" s="25">
        <v>70</v>
      </c>
      <c r="I201" s="31" t="s">
        <v>38</v>
      </c>
      <c r="J201" s="220"/>
      <c r="K201" s="221"/>
    </row>
    <row r="202" spans="1:11" ht="15.6" customHeight="1" x14ac:dyDescent="0.25">
      <c r="A202" s="218"/>
      <c r="B202" s="219"/>
      <c r="C202" s="219"/>
      <c r="D202" s="91">
        <v>2016</v>
      </c>
      <c r="E202" s="39">
        <f>H202</f>
        <v>250</v>
      </c>
      <c r="F202" s="25" t="s">
        <v>38</v>
      </c>
      <c r="G202" s="31" t="s">
        <v>38</v>
      </c>
      <c r="H202" s="39">
        <v>250</v>
      </c>
      <c r="I202" s="31" t="s">
        <v>38</v>
      </c>
      <c r="J202" s="220"/>
      <c r="K202" s="221"/>
    </row>
    <row r="203" spans="1:11" ht="15.6" customHeight="1" x14ac:dyDescent="0.25">
      <c r="A203" s="218"/>
      <c r="B203" s="219"/>
      <c r="C203" s="219"/>
      <c r="D203" s="91">
        <v>2017</v>
      </c>
      <c r="E203" s="33" t="s">
        <v>38</v>
      </c>
      <c r="F203" s="33" t="s">
        <v>38</v>
      </c>
      <c r="G203" s="31" t="s">
        <v>38</v>
      </c>
      <c r="H203" s="33" t="s">
        <v>38</v>
      </c>
      <c r="I203" s="31" t="s">
        <v>38</v>
      </c>
      <c r="J203" s="220"/>
      <c r="K203" s="221"/>
    </row>
    <row r="204" spans="1:11" ht="15.6" customHeight="1" x14ac:dyDescent="0.25">
      <c r="A204" s="218"/>
      <c r="B204" s="219"/>
      <c r="C204" s="219"/>
      <c r="D204" s="91">
        <v>2018</v>
      </c>
      <c r="E204" s="33" t="s">
        <v>38</v>
      </c>
      <c r="F204" s="33" t="s">
        <v>38</v>
      </c>
      <c r="G204" s="31" t="s">
        <v>38</v>
      </c>
      <c r="H204" s="33" t="s">
        <v>38</v>
      </c>
      <c r="I204" s="31" t="s">
        <v>38</v>
      </c>
      <c r="J204" s="220"/>
      <c r="K204" s="221"/>
    </row>
    <row r="205" spans="1:11" ht="15.6" customHeight="1" x14ac:dyDescent="0.25">
      <c r="A205" s="218"/>
      <c r="B205" s="219"/>
      <c r="C205" s="219"/>
      <c r="D205" s="91">
        <v>2019</v>
      </c>
      <c r="E205" s="33" t="s">
        <v>38</v>
      </c>
      <c r="F205" s="33" t="s">
        <v>38</v>
      </c>
      <c r="G205" s="31" t="s">
        <v>38</v>
      </c>
      <c r="H205" s="33" t="s">
        <v>38</v>
      </c>
      <c r="I205" s="31" t="s">
        <v>38</v>
      </c>
      <c r="J205" s="220"/>
      <c r="K205" s="221"/>
    </row>
    <row r="206" spans="1:11" ht="18" customHeight="1" x14ac:dyDescent="0.25">
      <c r="A206" s="218"/>
      <c r="B206" s="219"/>
      <c r="C206" s="219"/>
      <c r="D206" s="91">
        <v>2020</v>
      </c>
      <c r="E206" s="33" t="s">
        <v>38</v>
      </c>
      <c r="F206" s="33" t="s">
        <v>38</v>
      </c>
      <c r="G206" s="31" t="s">
        <v>38</v>
      </c>
      <c r="H206" s="33" t="s">
        <v>38</v>
      </c>
      <c r="I206" s="31" t="s">
        <v>38</v>
      </c>
      <c r="J206" s="220"/>
      <c r="K206" s="221"/>
    </row>
    <row r="207" spans="1:11" ht="15.75" customHeight="1" x14ac:dyDescent="0.25">
      <c r="A207" s="186" t="s">
        <v>40</v>
      </c>
      <c r="B207" s="157" t="s">
        <v>108</v>
      </c>
      <c r="C207" s="214" t="s">
        <v>64</v>
      </c>
      <c r="D207" s="55" t="s">
        <v>15</v>
      </c>
      <c r="E207" s="72">
        <f>SUM(E208:E214)</f>
        <v>4395.3</v>
      </c>
      <c r="F207" s="69" t="s">
        <v>38</v>
      </c>
      <c r="G207" s="69" t="s">
        <v>38</v>
      </c>
      <c r="H207" s="72">
        <f>SUM(H208:H214)</f>
        <v>4395.3</v>
      </c>
      <c r="I207" s="69" t="s">
        <v>38</v>
      </c>
      <c r="J207" s="157" t="s">
        <v>86</v>
      </c>
      <c r="K207" s="211"/>
    </row>
    <row r="208" spans="1:11" x14ac:dyDescent="0.25">
      <c r="A208" s="187"/>
      <c r="B208" s="158"/>
      <c r="C208" s="215"/>
      <c r="D208" s="55">
        <v>2014</v>
      </c>
      <c r="E208" s="53" t="s">
        <v>38</v>
      </c>
      <c r="F208" s="69" t="s">
        <v>38</v>
      </c>
      <c r="G208" s="69" t="s">
        <v>38</v>
      </c>
      <c r="H208" s="53" t="s">
        <v>38</v>
      </c>
      <c r="I208" s="69" t="s">
        <v>38</v>
      </c>
      <c r="J208" s="158"/>
      <c r="K208" s="212"/>
    </row>
    <row r="209" spans="1:11" x14ac:dyDescent="0.25">
      <c r="A209" s="187"/>
      <c r="B209" s="158"/>
      <c r="C209" s="215"/>
      <c r="D209" s="55">
        <v>2015</v>
      </c>
      <c r="E209" s="53" t="s">
        <v>38</v>
      </c>
      <c r="F209" s="69" t="s">
        <v>38</v>
      </c>
      <c r="G209" s="69" t="s">
        <v>38</v>
      </c>
      <c r="H209" s="53" t="s">
        <v>38</v>
      </c>
      <c r="I209" s="69" t="s">
        <v>38</v>
      </c>
      <c r="J209" s="158"/>
      <c r="K209" s="212"/>
    </row>
    <row r="210" spans="1:11" x14ac:dyDescent="0.25">
      <c r="A210" s="187"/>
      <c r="B210" s="158"/>
      <c r="C210" s="215"/>
      <c r="D210" s="55">
        <v>2016</v>
      </c>
      <c r="E210" s="72">
        <f>E218</f>
        <v>998.6</v>
      </c>
      <c r="F210" s="69" t="s">
        <v>38</v>
      </c>
      <c r="G210" s="69" t="s">
        <v>38</v>
      </c>
      <c r="H210" s="72">
        <f>H218</f>
        <v>998.6</v>
      </c>
      <c r="I210" s="69" t="s">
        <v>38</v>
      </c>
      <c r="J210" s="158"/>
      <c r="K210" s="212"/>
    </row>
    <row r="211" spans="1:11" ht="17.25" customHeight="1" x14ac:dyDescent="0.25">
      <c r="A211" s="187"/>
      <c r="B211" s="158"/>
      <c r="C211" s="215"/>
      <c r="D211" s="56">
        <v>2017</v>
      </c>
      <c r="E211" s="73">
        <f>H211</f>
        <v>1031.2</v>
      </c>
      <c r="F211" s="74" t="s">
        <v>38</v>
      </c>
      <c r="G211" s="74" t="s">
        <v>38</v>
      </c>
      <c r="H211" s="73">
        <f>H219</f>
        <v>1031.2</v>
      </c>
      <c r="I211" s="74" t="s">
        <v>38</v>
      </c>
      <c r="J211" s="158"/>
      <c r="K211" s="212"/>
    </row>
    <row r="212" spans="1:11" ht="21" customHeight="1" x14ac:dyDescent="0.25">
      <c r="A212" s="187"/>
      <c r="B212" s="158"/>
      <c r="C212" s="215"/>
      <c r="D212" s="56">
        <v>2018</v>
      </c>
      <c r="E212" s="53">
        <f>H212</f>
        <v>1465.5</v>
      </c>
      <c r="F212" s="69" t="s">
        <v>38</v>
      </c>
      <c r="G212" s="69" t="s">
        <v>38</v>
      </c>
      <c r="H212" s="53">
        <f>H220</f>
        <v>1465.5</v>
      </c>
      <c r="I212" s="69" t="s">
        <v>38</v>
      </c>
      <c r="J212" s="158"/>
      <c r="K212" s="212"/>
    </row>
    <row r="213" spans="1:11" ht="19.5" customHeight="1" x14ac:dyDescent="0.25">
      <c r="A213" s="187"/>
      <c r="B213" s="158"/>
      <c r="C213" s="215"/>
      <c r="D213" s="56">
        <v>2019</v>
      </c>
      <c r="E213" s="53" t="s">
        <v>38</v>
      </c>
      <c r="F213" s="69" t="s">
        <v>38</v>
      </c>
      <c r="G213" s="69" t="s">
        <v>38</v>
      </c>
      <c r="H213" s="53" t="s">
        <v>38</v>
      </c>
      <c r="I213" s="69" t="s">
        <v>38</v>
      </c>
      <c r="J213" s="158"/>
      <c r="K213" s="212"/>
    </row>
    <row r="214" spans="1:11" ht="19.5" customHeight="1" x14ac:dyDescent="0.25">
      <c r="A214" s="188"/>
      <c r="B214" s="159"/>
      <c r="C214" s="216"/>
      <c r="D214" s="56">
        <v>2020</v>
      </c>
      <c r="E214" s="73">
        <f>H214</f>
        <v>900</v>
      </c>
      <c r="F214" s="74" t="s">
        <v>38</v>
      </c>
      <c r="G214" s="74" t="s">
        <v>38</v>
      </c>
      <c r="H214" s="73">
        <f>H222</f>
        <v>900</v>
      </c>
      <c r="I214" s="74" t="s">
        <v>38</v>
      </c>
      <c r="J214" s="159"/>
      <c r="K214" s="213"/>
    </row>
    <row r="215" spans="1:11" ht="15.6" customHeight="1" x14ac:dyDescent="0.25">
      <c r="A215" s="141" t="s">
        <v>41</v>
      </c>
      <c r="B215" s="132" t="s">
        <v>141</v>
      </c>
      <c r="C215" s="129" t="s">
        <v>129</v>
      </c>
      <c r="D215" s="42" t="s">
        <v>15</v>
      </c>
      <c r="E215" s="24">
        <f>SUM(E216:E222)</f>
        <v>4395.3</v>
      </c>
      <c r="F215" s="19" t="s">
        <v>38</v>
      </c>
      <c r="G215" s="19" t="s">
        <v>38</v>
      </c>
      <c r="H215" s="24">
        <f>SUM(H216:H222)</f>
        <v>4395.3</v>
      </c>
      <c r="I215" s="19" t="s">
        <v>38</v>
      </c>
      <c r="J215" s="132" t="s">
        <v>86</v>
      </c>
      <c r="K215" s="144"/>
    </row>
    <row r="216" spans="1:11" ht="15.6" customHeight="1" x14ac:dyDescent="0.25">
      <c r="A216" s="142"/>
      <c r="B216" s="133"/>
      <c r="C216" s="130"/>
      <c r="D216" s="42">
        <v>2014</v>
      </c>
      <c r="E216" s="24" t="s">
        <v>38</v>
      </c>
      <c r="F216" s="19" t="s">
        <v>38</v>
      </c>
      <c r="G216" s="19" t="s">
        <v>38</v>
      </c>
      <c r="H216" s="24" t="s">
        <v>38</v>
      </c>
      <c r="I216" s="19" t="s">
        <v>38</v>
      </c>
      <c r="J216" s="133"/>
      <c r="K216" s="145"/>
    </row>
    <row r="217" spans="1:11" ht="15.6" customHeight="1" x14ac:dyDescent="0.25">
      <c r="A217" s="142"/>
      <c r="B217" s="133"/>
      <c r="C217" s="130"/>
      <c r="D217" s="42">
        <v>2015</v>
      </c>
      <c r="E217" s="43" t="s">
        <v>38</v>
      </c>
      <c r="F217" s="19" t="s">
        <v>38</v>
      </c>
      <c r="G217" s="19" t="s">
        <v>38</v>
      </c>
      <c r="H217" s="43" t="s">
        <v>38</v>
      </c>
      <c r="I217" s="19" t="s">
        <v>38</v>
      </c>
      <c r="J217" s="133"/>
      <c r="K217" s="145"/>
    </row>
    <row r="218" spans="1:11" ht="15.6" customHeight="1" x14ac:dyDescent="0.25">
      <c r="A218" s="142"/>
      <c r="B218" s="133"/>
      <c r="C218" s="130"/>
      <c r="D218" s="42">
        <v>2016</v>
      </c>
      <c r="E218" s="24">
        <v>998.6</v>
      </c>
      <c r="F218" s="19" t="s">
        <v>38</v>
      </c>
      <c r="G218" s="19" t="s">
        <v>38</v>
      </c>
      <c r="H218" s="24">
        <v>998.6</v>
      </c>
      <c r="I218" s="19" t="s">
        <v>38</v>
      </c>
      <c r="J218" s="133"/>
      <c r="K218" s="145"/>
    </row>
    <row r="219" spans="1:11" ht="15.6" customHeight="1" x14ac:dyDescent="0.25">
      <c r="A219" s="142"/>
      <c r="B219" s="133"/>
      <c r="C219" s="130"/>
      <c r="D219" s="42">
        <v>2017</v>
      </c>
      <c r="E219" s="43">
        <f>H219</f>
        <v>1031.2</v>
      </c>
      <c r="F219" s="19" t="s">
        <v>38</v>
      </c>
      <c r="G219" s="19" t="s">
        <v>38</v>
      </c>
      <c r="H219" s="43">
        <v>1031.2</v>
      </c>
      <c r="I219" s="19" t="s">
        <v>38</v>
      </c>
      <c r="J219" s="133"/>
      <c r="K219" s="145"/>
    </row>
    <row r="220" spans="1:11" ht="15.6" customHeight="1" x14ac:dyDescent="0.25">
      <c r="A220" s="142"/>
      <c r="B220" s="133"/>
      <c r="C220" s="130"/>
      <c r="D220" s="42">
        <v>2018</v>
      </c>
      <c r="E220" s="24">
        <f>H220</f>
        <v>1465.5</v>
      </c>
      <c r="F220" s="19" t="s">
        <v>38</v>
      </c>
      <c r="G220" s="19" t="s">
        <v>38</v>
      </c>
      <c r="H220" s="24">
        <v>1465.5</v>
      </c>
      <c r="I220" s="19" t="s">
        <v>38</v>
      </c>
      <c r="J220" s="133"/>
      <c r="K220" s="145"/>
    </row>
    <row r="221" spans="1:11" ht="15.6" customHeight="1" x14ac:dyDescent="0.25">
      <c r="A221" s="142"/>
      <c r="B221" s="133"/>
      <c r="C221" s="130"/>
      <c r="D221" s="42">
        <v>2019</v>
      </c>
      <c r="E221" s="43" t="s">
        <v>38</v>
      </c>
      <c r="F221" s="19" t="s">
        <v>38</v>
      </c>
      <c r="G221" s="19" t="s">
        <v>38</v>
      </c>
      <c r="H221" s="43" t="s">
        <v>38</v>
      </c>
      <c r="I221" s="19" t="s">
        <v>38</v>
      </c>
      <c r="J221" s="133"/>
      <c r="K221" s="145"/>
    </row>
    <row r="222" spans="1:11" ht="15.6" customHeight="1" x14ac:dyDescent="0.25">
      <c r="A222" s="143"/>
      <c r="B222" s="134"/>
      <c r="C222" s="131"/>
      <c r="D222" s="42">
        <v>2020</v>
      </c>
      <c r="E222" s="24">
        <v>900</v>
      </c>
      <c r="F222" s="19" t="s">
        <v>38</v>
      </c>
      <c r="G222" s="19" t="s">
        <v>38</v>
      </c>
      <c r="H222" s="24">
        <v>900</v>
      </c>
      <c r="I222" s="19" t="s">
        <v>38</v>
      </c>
      <c r="J222" s="134"/>
      <c r="K222" s="146"/>
    </row>
  </sheetData>
  <mergeCells count="145">
    <mergeCell ref="A207:A214"/>
    <mergeCell ref="B207:B214"/>
    <mergeCell ref="C207:C214"/>
    <mergeCell ref="J207:J214"/>
    <mergeCell ref="K207:K214"/>
    <mergeCell ref="A199:A206"/>
    <mergeCell ref="A191:A198"/>
    <mergeCell ref="C191:C198"/>
    <mergeCell ref="J191:J198"/>
    <mergeCell ref="K191:K198"/>
    <mergeCell ref="B191:B198"/>
    <mergeCell ref="C199:C206"/>
    <mergeCell ref="J199:J206"/>
    <mergeCell ref="K199:K206"/>
    <mergeCell ref="B199:B206"/>
    <mergeCell ref="A15:A22"/>
    <mergeCell ref="B15:B22"/>
    <mergeCell ref="C15:C22"/>
    <mergeCell ref="J15:J22"/>
    <mergeCell ref="K15:K22"/>
    <mergeCell ref="A7:A14"/>
    <mergeCell ref="B7:B14"/>
    <mergeCell ref="C7:C14"/>
    <mergeCell ref="B119:B126"/>
    <mergeCell ref="J7:J14"/>
    <mergeCell ref="K7:K14"/>
    <mergeCell ref="A111:A118"/>
    <mergeCell ref="A119:A126"/>
    <mergeCell ref="B111:B118"/>
    <mergeCell ref="C111:C118"/>
    <mergeCell ref="A87:A94"/>
    <mergeCell ref="B87:B94"/>
    <mergeCell ref="C87:C94"/>
    <mergeCell ref="J87:J94"/>
    <mergeCell ref="J47:J54"/>
    <mergeCell ref="B127:B134"/>
    <mergeCell ref="C127:C134"/>
    <mergeCell ref="A3:K3"/>
    <mergeCell ref="J5:J6"/>
    <mergeCell ref="A4:K4"/>
    <mergeCell ref="A5:A6"/>
    <mergeCell ref="D5:I5"/>
    <mergeCell ref="K5:K6"/>
    <mergeCell ref="B5:B6"/>
    <mergeCell ref="C5:C6"/>
    <mergeCell ref="C103:C110"/>
    <mergeCell ref="J103:J110"/>
    <mergeCell ref="K103:K110"/>
    <mergeCell ref="K87:K94"/>
    <mergeCell ref="K47:K54"/>
    <mergeCell ref="A55:A62"/>
    <mergeCell ref="B55:B62"/>
    <mergeCell ref="C55:C62"/>
    <mergeCell ref="J55:J62"/>
    <mergeCell ref="K55:K62"/>
    <mergeCell ref="B95:B102"/>
    <mergeCell ref="C95:C102"/>
    <mergeCell ref="J95:J102"/>
    <mergeCell ref="B23:B30"/>
    <mergeCell ref="C23:C30"/>
    <mergeCell ref="A23:A30"/>
    <mergeCell ref="B47:B54"/>
    <mergeCell ref="C47:C54"/>
    <mergeCell ref="B31:B38"/>
    <mergeCell ref="C31:C38"/>
    <mergeCell ref="A31:A38"/>
    <mergeCell ref="A39:A46"/>
    <mergeCell ref="B39:B46"/>
    <mergeCell ref="A47:A54"/>
    <mergeCell ref="A79:A86"/>
    <mergeCell ref="B79:B86"/>
    <mergeCell ref="C79:C86"/>
    <mergeCell ref="J79:J86"/>
    <mergeCell ref="K79:K86"/>
    <mergeCell ref="A95:A102"/>
    <mergeCell ref="A127:A134"/>
    <mergeCell ref="C135:C142"/>
    <mergeCell ref="A143:A150"/>
    <mergeCell ref="B143:B150"/>
    <mergeCell ref="C143:C150"/>
    <mergeCell ref="J143:J150"/>
    <mergeCell ref="J135:J142"/>
    <mergeCell ref="A135:A142"/>
    <mergeCell ref="B135:B142"/>
    <mergeCell ref="K95:K102"/>
    <mergeCell ref="A103:A110"/>
    <mergeCell ref="B103:B110"/>
    <mergeCell ref="A63:A70"/>
    <mergeCell ref="B63:B70"/>
    <mergeCell ref="C63:C70"/>
    <mergeCell ref="J63:J70"/>
    <mergeCell ref="K63:K70"/>
    <mergeCell ref="J71:J78"/>
    <mergeCell ref="K71:K78"/>
    <mergeCell ref="A71:A78"/>
    <mergeCell ref="B71:B78"/>
    <mergeCell ref="C71:C78"/>
    <mergeCell ref="K143:K150"/>
    <mergeCell ref="K135:K142"/>
    <mergeCell ref="A215:A222"/>
    <mergeCell ref="B215:B222"/>
    <mergeCell ref="C215:C222"/>
    <mergeCell ref="J215:J222"/>
    <mergeCell ref="K215:K222"/>
    <mergeCell ref="J111:J118"/>
    <mergeCell ref="K111:K118"/>
    <mergeCell ref="A167:A174"/>
    <mergeCell ref="B167:B174"/>
    <mergeCell ref="C167:C174"/>
    <mergeCell ref="J167:J174"/>
    <mergeCell ref="K167:K174"/>
    <mergeCell ref="A183:A190"/>
    <mergeCell ref="B183:B190"/>
    <mergeCell ref="C183:C190"/>
    <mergeCell ref="J183:J190"/>
    <mergeCell ref="K183:K190"/>
    <mergeCell ref="A175:A182"/>
    <mergeCell ref="B175:B182"/>
    <mergeCell ref="C175:C182"/>
    <mergeCell ref="K175:K182"/>
    <mergeCell ref="J175:J182"/>
    <mergeCell ref="H1:K1"/>
    <mergeCell ref="H2:K2"/>
    <mergeCell ref="A159:A166"/>
    <mergeCell ref="B159:B166"/>
    <mergeCell ref="C159:C166"/>
    <mergeCell ref="J159:J166"/>
    <mergeCell ref="K159:K166"/>
    <mergeCell ref="J31:J38"/>
    <mergeCell ref="J23:J30"/>
    <mergeCell ref="J39:J46"/>
    <mergeCell ref="K39:K46"/>
    <mergeCell ref="K31:K38"/>
    <mergeCell ref="K23:K30"/>
    <mergeCell ref="K127:K134"/>
    <mergeCell ref="C39:C46"/>
    <mergeCell ref="A151:A158"/>
    <mergeCell ref="B151:B158"/>
    <mergeCell ref="C151:C158"/>
    <mergeCell ref="J151:J158"/>
    <mergeCell ref="K151:K158"/>
    <mergeCell ref="C119:C126"/>
    <mergeCell ref="J119:J126"/>
    <mergeCell ref="K119:K126"/>
    <mergeCell ref="J127:J134"/>
  </mergeCells>
  <pageMargins left="0.70866141732283472" right="0.70866141732283472" top="0.78740157480314965" bottom="0.39370078740157483" header="0.31496062992125984" footer="0.31496062992125984"/>
  <pageSetup paperSize="9" scale="72" fitToHeight="100" orientation="landscape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9"/>
  <sheetViews>
    <sheetView tabSelected="1" zoomScale="74" zoomScaleNormal="74" zoomScaleSheetLayoutView="50" workbookViewId="0">
      <selection activeCell="E9" sqref="E9"/>
    </sheetView>
  </sheetViews>
  <sheetFormatPr defaultColWidth="9.140625" defaultRowHeight="15.75" x14ac:dyDescent="0.25"/>
  <cols>
    <col min="1" max="1" width="4.28515625" style="9" customWidth="1"/>
    <col min="2" max="2" width="38.140625" style="1" customWidth="1"/>
    <col min="3" max="3" width="18.140625" style="1" customWidth="1"/>
    <col min="4" max="4" width="51.42578125" style="1" customWidth="1"/>
    <col min="5" max="5" width="21.7109375" style="1" customWidth="1"/>
    <col min="6" max="16384" width="9.140625" style="1"/>
  </cols>
  <sheetData>
    <row r="1" spans="1:5" x14ac:dyDescent="0.25">
      <c r="A1" s="223" t="s">
        <v>123</v>
      </c>
      <c r="B1" s="223"/>
      <c r="C1" s="223"/>
      <c r="D1" s="223"/>
      <c r="E1" s="223"/>
    </row>
    <row r="2" spans="1:5" ht="41.45" customHeight="1" x14ac:dyDescent="0.25">
      <c r="A2" s="224" t="s">
        <v>116</v>
      </c>
      <c r="B2" s="224"/>
      <c r="C2" s="224"/>
      <c r="D2" s="224"/>
      <c r="E2" s="224"/>
    </row>
    <row r="3" spans="1:5" s="10" customFormat="1" ht="18" customHeight="1" x14ac:dyDescent="0.25">
      <c r="A3" s="225" t="s">
        <v>0</v>
      </c>
      <c r="B3" s="225" t="s">
        <v>32</v>
      </c>
      <c r="C3" s="225" t="s">
        <v>31</v>
      </c>
      <c r="D3" s="225" t="s">
        <v>33</v>
      </c>
      <c r="E3" s="226" t="s">
        <v>1</v>
      </c>
    </row>
    <row r="4" spans="1:5" s="10" customFormat="1" x14ac:dyDescent="0.25">
      <c r="A4" s="225"/>
      <c r="B4" s="225"/>
      <c r="C4" s="225"/>
      <c r="D4" s="225"/>
      <c r="E4" s="226"/>
    </row>
    <row r="5" spans="1:5" ht="96" customHeight="1" x14ac:dyDescent="0.25">
      <c r="A5" s="12">
        <v>1</v>
      </c>
      <c r="B5" s="82" t="s">
        <v>61</v>
      </c>
      <c r="C5" s="12" t="s">
        <v>62</v>
      </c>
      <c r="D5" s="84" t="s">
        <v>63</v>
      </c>
      <c r="E5" s="83" t="s">
        <v>128</v>
      </c>
    </row>
    <row r="6" spans="1:5" s="13" customFormat="1" x14ac:dyDescent="0.25">
      <c r="A6" s="222" t="s">
        <v>2</v>
      </c>
      <c r="B6" s="222"/>
      <c r="C6" s="222"/>
      <c r="D6" s="222"/>
      <c r="E6" s="85" t="s">
        <v>117</v>
      </c>
    </row>
    <row r="7" spans="1:5" ht="17.25" customHeight="1" x14ac:dyDescent="0.25">
      <c r="E7" s="14"/>
    </row>
    <row r="8" spans="1:5" ht="156.75" hidden="1" customHeight="1" x14ac:dyDescent="0.25">
      <c r="D8" s="15"/>
    </row>
    <row r="9" spans="1:5" x14ac:dyDescent="0.25">
      <c r="E9" s="14"/>
    </row>
  </sheetData>
  <mergeCells count="8">
    <mergeCell ref="A6:D6"/>
    <mergeCell ref="A1:E1"/>
    <mergeCell ref="A2:E2"/>
    <mergeCell ref="A3:A4"/>
    <mergeCell ref="B3:B4"/>
    <mergeCell ref="C3:C4"/>
    <mergeCell ref="D3:D4"/>
    <mergeCell ref="E3:E4"/>
  </mergeCells>
  <printOptions horizontalCentered="1"/>
  <pageMargins left="0.7" right="0.62" top="0.95" bottom="0.7" header="0" footer="0.23622047244094491"/>
  <pageSetup paperSize="9" scale="89" orientation="landscape" horizontalDpi="4294967295" verticalDpi="4294967295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4</vt:i4>
      </vt:variant>
    </vt:vector>
  </HeadingPairs>
  <TitlesOfParts>
    <vt:vector size="7" baseType="lpstr">
      <vt:lpstr>1 целевые</vt:lpstr>
      <vt:lpstr>2 прогр меропр</vt:lpstr>
      <vt:lpstr>3 хотелки</vt:lpstr>
      <vt:lpstr>'2 прогр меропр'!Заголовки_для_печати</vt:lpstr>
      <vt:lpstr>'3 хотелки'!Заголовки_для_печати</vt:lpstr>
      <vt:lpstr>'2 прогр меропр'!Область_печати</vt:lpstr>
      <vt:lpstr>'3 хотелки'!Область_печати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Гуреева А.А.</dc:creator>
  <cp:lastModifiedBy>Sov#Spec#1</cp:lastModifiedBy>
  <cp:lastPrinted>2018-04-16T06:44:50Z</cp:lastPrinted>
  <dcterms:created xsi:type="dcterms:W3CDTF">2014-04-08T12:13:53Z</dcterms:created>
  <dcterms:modified xsi:type="dcterms:W3CDTF">2018-04-16T06:45:47Z</dcterms:modified>
</cp:coreProperties>
</file>