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95" yWindow="270" windowWidth="13965" windowHeight="12525" activeTab="0"/>
  </bookViews>
  <sheets>
    <sheet name="ЗАТО Видяево 2012" sheetId="1" r:id="rId1"/>
  </sheets>
  <definedNames>
    <definedName name="_xlnm.Print_Titles" localSheetId="0">'ЗАТО Видяево 2012'!$10:$10</definedName>
    <definedName name="_xlnm.Print_Area" localSheetId="0">'ЗАТО Видяево 2012'!$A$1:$C$97</definedName>
  </definedNames>
  <calcPr fullCalcOnLoad="1"/>
</workbook>
</file>

<file path=xl/sharedStrings.xml><?xml version="1.0" encoding="utf-8"?>
<sst xmlns="http://schemas.openxmlformats.org/spreadsheetml/2006/main" count="178" uniqueCount="153">
  <si>
    <t>000 2 02 00000 00 0000 000</t>
  </si>
  <si>
    <t>Единый налог на вмененный доход для отдельных видов деятельности</t>
  </si>
  <si>
    <t>000 1 08 03010 01 0000 110</t>
  </si>
  <si>
    <t>000 1 11 05024 04 0000 120</t>
  </si>
  <si>
    <t>000 1 11 05034 04 0000 120</t>
  </si>
  <si>
    <t xml:space="preserve"> Приложение 4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</si>
  <si>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</si>
  <si>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</si>
  <si>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000 1 17 05040 04 0000 180</t>
  </si>
  <si>
    <t>000 1 05 02000 02 0000 110</t>
  </si>
  <si>
    <t>Прочие поступления от денежных взысканий (штрафов) и иных сумм в возмещение ущерба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</si>
  <si>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</si>
  <si>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</si>
  <si>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</si>
  <si>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</si>
  <si>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000 1 16 90000 00 0000 140</t>
  </si>
  <si>
    <t>НАЛОГОВЫЕ ДОХОДЫ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</si>
  <si>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</si>
  <si>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000 1 05 02010 02 0000 110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</si>
  <si>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</si>
  <si>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</si>
  <si>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</si>
  <si>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Субвенции бюджетам муниципальных образований на содержание ребенка в семье опекуна и приемной семье, а также вознаграждение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</si>
  <si>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 причитающееся приемному родителю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</si>
  <si>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</si>
  <si>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</si>
  <si>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000 2 02 04025 00 0000 151</t>
  </si>
  <si>
    <t>000 2 02 04025 04 0000 151</t>
  </si>
  <si>
    <t xml:space="preserve"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</si>
  <si>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t>000 2 02 01007 04 0000 151</t>
  </si>
  <si>
    <t>000 2 02 01001 04 0000 151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</si>
  <si>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</si>
  <si>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</si>
  <si>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000 2 02 01007 00 0000 151</t>
  </si>
  <si>
    <t>Субсидии бюджетам субъектов Российской Федерации и муниципальных образований (межбюджетные субсидии)</t>
  </si>
  <si>
    <t>Дотации на выравнивание бюджетной обеспеченности</t>
  </si>
  <si>
    <t>000 2 02 01001 00 0000 151</t>
  </si>
  <si>
    <t>Прочие субсидии</t>
  </si>
  <si>
    <t>000 2 02 02999 00 0000 151</t>
  </si>
  <si>
    <t>000 2 02 02999 04 0000 151</t>
  </si>
  <si>
    <t>Субвенции бюджетам на государственную регистрацию актов гражданского состояния</t>
  </si>
  <si>
    <t>000 2 02 03003 00 0000 151</t>
  </si>
  <si>
    <t>000 2 02 03003 04 0000 151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</si>
  <si>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</si>
  <si>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</si>
  <si>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000 2 02 03015 04 0000 151</t>
  </si>
  <si>
    <t>000 2 02 03027 00 0000 151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</si>
  <si>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</si>
  <si>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</si>
  <si>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</si>
  <si>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000 2 02 03029 04 0000 151</t>
  </si>
  <si>
    <t>Прочие субвенции</t>
  </si>
  <si>
    <t>000 2 02 03999 00 0000 151</t>
  </si>
  <si>
    <t>000 2 02 03999 04 0000 151</t>
  </si>
  <si>
    <t>Иные межбюджетные трансферты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</si>
  <si>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</si>
  <si>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000 2 02 04010 00 0000 151</t>
  </si>
  <si>
    <t>000 2 02 04010 04 0000 151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</si>
  <si>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</si>
  <si>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</si>
  <si>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Дотации бюджетам на предоставление дотаций бюджетам закрытых административно-территориальных образований</t>
  </si>
  <si>
    <t xml:space="preserve">Дотации бюджетам закрытых административно-территориальных образований </t>
  </si>
  <si>
    <t xml:space="preserve">Прочие субвенции бюджетам городских округов </t>
  </si>
  <si>
    <t xml:space="preserve">Субвенции бюджетам городских округов на государственную регистрацию актов гражданского состояния 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</si>
  <si>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 </t>
  </si>
  <si>
    <t xml:space="preserve">Межбюджетные трансферты, передаваемые бюджетам городских округов на переселение граждан из закрытых административно-территориальных образований </t>
  </si>
  <si>
    <t>Прочие неналоговые доходы бюджетов городских округов</t>
  </si>
  <si>
    <t>000 1 00 00000 00 0000 000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</si>
  <si>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</si>
  <si>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</si>
  <si>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</si>
  <si>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</si>
  <si>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000 2 02 04000 00 0000 151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</si>
  <si>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</si>
  <si>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</si>
  <si>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</si>
  <si>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Прочие неналоговые доходы</t>
  </si>
  <si>
    <t>ВСЕГО ДОХОДОВ</t>
  </si>
  <si>
    <t>тыс.рублей</t>
  </si>
  <si>
    <t xml:space="preserve">Сумма       </t>
  </si>
  <si>
    <t>Плата за негативное воздействие на окружающую среду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</si>
  <si>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</si>
  <si>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</si>
  <si>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</si>
  <si>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</si>
  <si>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</si>
  <si>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</si>
  <si>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</si>
  <si>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</si>
  <si>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</si>
  <si>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</si>
  <si>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000 1 12 01000 01 0000 120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</si>
  <si>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</si>
  <si>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</si>
  <si>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</si>
  <si>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</si>
  <si>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</si>
  <si>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000 2 00 00000 00 0000 000</t>
  </si>
  <si>
    <t>000 2 02 01000 00 0000 151</t>
  </si>
  <si>
    <t>000 2 02 02000 00 0000 151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</si>
  <si>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</si>
  <si>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</si>
  <si>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</si>
  <si>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</si>
  <si>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</si>
  <si>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Дотации бюджетам городских округов на выравнивание бюджетной обеспеченности</t>
  </si>
  <si>
    <t xml:space="preserve">000 1 01 02020 01 0000 110   </t>
  </si>
  <si>
    <t>Субвенции бюджетам городских округов на  ежемесячное денежное вознаграждение за классное руководство</t>
  </si>
  <si>
    <t xml:space="preserve"> 0002 02 03021 04 0000 151</t>
  </si>
  <si>
    <t>к решению Совета депутатов ЗАТО Видяево</t>
  </si>
  <si>
    <t>Объем поступлений доходов в бюджет ЗАТО Видяево на 2013 год</t>
  </si>
  <si>
    <t>000 1 11 05000 00 0000 120</t>
  </si>
  <si>
    <t>Доходы, получаемые в  виде  арендной  либо  иной   платы  за  передачу  в  возмездное   пользование государственного и муниципального имущества  (за исключением  имущества  бюджетных  и  автономных учреждений, а также имущества государственных  и муниципальных  унитарных  предприятий,   в   том числе казенных)</t>
  </si>
  <si>
    <t>БЕЗВОЗМЕЗДНЫЕ  ПОСТУПЛЕНИЯ  ОТ  ДРУГИХ  БЮДЖЕТОВ БЮДЖЕТНОЙ СИСТЕМЫ РОССИЙСКОЙ ФЕДЕРАЦИИ</t>
  </si>
  <si>
    <t xml:space="preserve">   000  2 02 01003 04 0000 151</t>
  </si>
  <si>
    <t>Дотации бюджетам городских округов на  поддержку мер по обеспечению сбалансированности бюджетов</t>
  </si>
  <si>
    <t>000  2 02 01003 00 0000 151</t>
  </si>
  <si>
    <t>Прочие субсидии бюджетам городских округов (на обеспечение бесплатным молоком либо питьевым молоком обучающихся 1-4 классов общеобразовательных учреждений, мунобразовательных учр., для детей дошкольного и младшего школьного возраста)</t>
  </si>
  <si>
    <t>Прочие субсидии бюджетам городских округов(на реализацию мер социальной поддержки отдельных категорий граждан, работающих в муниципальных учреждениях образования, культуры и здравоохранения, расположенных в сельских населенных пунктах или поселках городского типа</t>
  </si>
  <si>
    <t>Прочие субсидии бюджетам муниципальных образований в рамках ведомственной программы "Отдых детей МО" на 2012-2014 годы ( на организацию отдыха детей МО в оздоровительных учреждениях с дневным пребыванием, организованным на базе муниципальных учреждений)</t>
  </si>
  <si>
    <t>Субсидия бюджетам городских округов на финансовое обеспечение дорожной деятельности (за исключением проектирования) в отношении автомобильных дорог общего пользования местного значения</t>
  </si>
  <si>
    <t>Субсидия бюджетам муниципальных образований в рамках ДЦП "Развитие информационного общества и формирование электронного правительства в Мурманской области" на 2012-2015 годы</t>
  </si>
  <si>
    <t>Субсидии бюджетам муниципальных образований  в рамках долгосрочной целевой программы "Профиликтика правонарушений, обеспечение общественной безопасности населения Мурманской области" на 2013-2015 годы</t>
  </si>
  <si>
    <t xml:space="preserve"> 0002 02 03021 00 0000 151</t>
  </si>
  <si>
    <t>Субвенции бюджетам муниципальных образований  на ежемесячное денежное вознаграждение за  классное руководство</t>
  </si>
  <si>
    <t>Субвенция бюджетам городских округов на реализацию долгосрочной целевой программы "Дети Кольского Заполярья" на 2012-2016 годы</t>
  </si>
  <si>
    <t>Прочие субвенции бюджетам городских округов (на реализ ЗМО "Об административных комиссиях")</t>
  </si>
  <si>
    <t>Прочие субвенции бюджетам городских округов на осуществление ОМС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предусмоторенных ЗМО "Об административных правонарушениях"</t>
  </si>
  <si>
    <t>Субвенции бюджетам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государтвенных полномочий по сбору сведений для формирования и ведения торгового реестра</t>
  </si>
  <si>
    <t>Прочие субвенции бюджетам городских округов (на реализ ЗМО "О наделении органов мест.самоуправления отдельными гос.полномочиями по опеке и попечительству в отношении совершеннолетних граждан")</t>
  </si>
  <si>
    <t>Субвенции бюджетам городских округов на реализацию ЗМО "О дополнительных гарантиях по социальной поддержки детей-сирот и детей, оставшихся без попечения родителей, лиц из числа детей-сирот и детей, оставшихся без попечения родителей" в части  организации предоставления мер соц поддержки</t>
  </si>
  <si>
    <t>Субвенции бюджетам городских округов на реализацию ЗМО "О дополнительных гарантиях по социальной поддержки детей-сирот и детей, оставшихся без попечения родителей, лиц из числа детей-сирот и детей, оставшихся без попечения родителей" в части предоставления ежемесячной ЖКМ выплаты</t>
  </si>
  <si>
    <t>Прочие субвенции бюджетам городских округов (на реализ ЗМО "О региональных нормативах финансового обеспечения образовательной деятельности в МО")</t>
  </si>
  <si>
    <t>Прочие субвенции бюджетам городских округов (на обеспечение бесплатным питанием отдельных категорий обучающихся)</t>
  </si>
  <si>
    <t>Прочие субвенции бюджетам городских округов (на реализацию ЗМО "О мерах соц.поддержки инвалидов" по обеспечению воспитания и обучения детей-инвалидов на дому и в дошкол.учреждениях)</t>
  </si>
  <si>
    <t>Прочие субвенции бюджетам городских округов на реализ. ЗМО "О мерах социальной поддержки отдельных категорий граждан, работающих в сельских населенных пунктах или поселках городского типа" в части организации мер соц. поддержки по оплате ЖКУ организация мер</t>
  </si>
  <si>
    <t>Субвенции бюджетам городских округов на реализацию ЗМО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</si>
  <si>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Прочие субвенции бюджетам городских округов (на реализ ЗМО "О наделении органов мест.самоуправления отдельными гос.полномочиями по опеке и попечительству в отношении несовершеннолетних")</t>
  </si>
  <si>
    <t>Прочие субвенции бюджетам городских округов на реализ. ЗМО "О мерах социальной поддержки отдельных категорий граждан, работающих в сельских населенных пунктах или поселках городского типа" в части предоставления мер соц. поддержки по оплате жилья и коммун</t>
  </si>
  <si>
    <t>000 1 01 02010 01 0000 110</t>
  </si>
  <si>
    <t xml:space="preserve">О внесении изменений в решение Совета депутатов ЗАТО Видяево от 21.12.2012 г. № 86 «Об утверждении бюджета ЗАТО Видяево
на 2013 год и на плановый период 2014 и 2015 годов»
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</si>
  <si>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</si>
  <si>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</si>
  <si>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000 1 05 01000 00 0000 110</t>
  </si>
  <si>
    <t>000 1 05 01010 01 0000 110</t>
  </si>
  <si>
    <t xml:space="preserve">Налог, взимаемый в связи  с  применением патентной системы налогообложения
</t>
  </si>
  <si>
    <t xml:space="preserve">Налог, взимаемый в связи  с  применением патентной    системы    налогообложения, зачисляемый в бюджеты городских округов
</t>
  </si>
  <si>
    <t>000 1 05 04000 02 0000 110</t>
  </si>
  <si>
    <t>000 1 05 04010 02 0000 110</t>
  </si>
  <si>
    <t>Субсидии бюджетам муниципальных образований в рамках  ведомственной целевой программы "Подготовка объектов жилищно-коммунального хозяйства Мурманской области к работе в осенне-зимний период на 2012- 2015 годы" на реализацию мероприятий муниципальных программ по подготовке объектов систем жизнеобеспечения муниципальных образований в отопительный период</t>
  </si>
  <si>
    <t>Налог  на  доходы  физических  лиц  с   доходов, источником которых является налоговый агент,  за  исключением   доходов,   в   отношении   которых исчисление  и  уплата  налога  осуществляются  в соответствии  со  статьями  227,  227.1  и   228 Налогового кодекса Российской Федерации</t>
  </si>
  <si>
    <t>Налог  на  доходы  физических  лиц  с   доходов, полученных   от    осуществления    деятельности физическими   лицами,  регистрированными    в качестве    индивидуальных     предпринимателей, нотариусов,  занимающихся   частной   практик  адвокатов, 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</t>
  </si>
  <si>
    <t>от 05.04.2013 № 103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</si>
</sst>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Times New Roman Cyr"/>
      <family val="1"/>
    </font>
    <font>
      <b/>
      <sz val="12"/>
      <name val="Arial Cyr"/>
      <family val="0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E"/>
      <family val="1"/>
    </font>
    <font>
      <sz val="10"/>
      <name val="Times New Roman CYR"/>
      <family val="1"/>
    </font>
    <font>
      <sz val="9"/>
      <name val="Times New Roman"/>
      <family val="1"/>
    </font>
    <font>
      <i/>
      <sz val="7"/>
      <name val="Arial Cyr"/>
      <family val="0"/>
    </font>
    <font>
      <b/>
      <i/>
      <sz val="7"/>
      <name val="Arial Cyr"/>
      <family val="0"/>
    </font>
    <font>
      <b/>
      <sz val="7"/>
      <name val="Arial Cyr"/>
      <family val="0"/>
    </font>
    <font>
      <sz val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Times New Roman Cyr"/>
      <family val="1"/>
    </font>
    <font>
      <i/>
      <sz val="10"/>
      <color indexed="10"/>
      <name val="Arial Cyr"/>
      <family val="0"/>
    </font>
    <font>
      <sz val="11"/>
      <name val="Times New Roman CYR"/>
      <family val="0"/>
    </font>
    <font>
      <i/>
      <sz val="10"/>
      <color indexed="10"/>
      <name val="Times New Roman"/>
      <family val="1"/>
    </font>
    <font>
      <i/>
      <sz val="10"/>
      <color indexed="10"/>
      <name val="Arial"/>
      <family val="2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9" fillId="0" borderId="0" xfId="0" applyFont="1" applyAlignment="1">
      <alignment/>
    </xf>
    <xf numFmtId="164" fontId="8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4" fontId="5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64" fontId="8" fillId="0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2" fontId="14" fillId="0" borderId="11" xfId="0" applyNumberFormat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/>
    </xf>
    <xf numFmtId="164" fontId="11" fillId="0" borderId="13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17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9" fillId="0" borderId="0" xfId="0" applyFont="1" applyFill="1" applyAlignment="1">
      <alignment/>
    </xf>
    <xf numFmtId="3" fontId="20" fillId="33" borderId="0" xfId="0" applyNumberFormat="1" applyFont="1" applyFill="1" applyBorder="1" applyAlignment="1">
      <alignment horizontal="right" wrapText="1"/>
    </xf>
    <xf numFmtId="0" fontId="20" fillId="0" borderId="0" xfId="0" applyFont="1" applyFill="1" applyAlignment="1">
      <alignment horizontal="right" wrapText="1"/>
    </xf>
    <xf numFmtId="164" fontId="5" fillId="0" borderId="10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34" borderId="0" xfId="0" applyFont="1" applyFill="1" applyAlignment="1">
      <alignment/>
    </xf>
    <xf numFmtId="0" fontId="21" fillId="0" borderId="0" xfId="0" applyFont="1" applyFill="1" applyBorder="1" applyAlignment="1">
      <alignment wrapText="1"/>
    </xf>
    <xf numFmtId="0" fontId="1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ill="1" applyAlignment="1">
      <alignment/>
    </xf>
    <xf numFmtId="4" fontId="9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0" fillId="0" borderId="0" xfId="0" applyFont="1" applyAlignment="1">
      <alignment horizontal="right"/>
    </xf>
    <xf numFmtId="0" fontId="13" fillId="0" borderId="1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4" fontId="0" fillId="0" borderId="14" xfId="0" applyNumberFormat="1" applyFill="1" applyBorder="1" applyAlignment="1">
      <alignment/>
    </xf>
    <xf numFmtId="164" fontId="5" fillId="0" borderId="14" xfId="0" applyNumberFormat="1" applyFont="1" applyFill="1" applyBorder="1" applyAlignment="1">
      <alignment horizontal="center" wrapText="1"/>
    </xf>
    <xf numFmtId="164" fontId="5" fillId="0" borderId="14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4" fontId="9" fillId="0" borderId="14" xfId="0" applyNumberFormat="1" applyFont="1" applyFill="1" applyBorder="1" applyAlignment="1">
      <alignment/>
    </xf>
    <xf numFmtId="4" fontId="0" fillId="0" borderId="14" xfId="0" applyNumberFormat="1" applyFill="1" applyBorder="1" applyAlignment="1">
      <alignment horizontal="right"/>
    </xf>
    <xf numFmtId="4" fontId="24" fillId="0" borderId="14" xfId="0" applyNumberFormat="1" applyFont="1" applyFill="1" applyBorder="1" applyAlignment="1">
      <alignment/>
    </xf>
    <xf numFmtId="4" fontId="26" fillId="0" borderId="14" xfId="0" applyNumberFormat="1" applyFont="1" applyFill="1" applyBorder="1" applyAlignment="1">
      <alignment/>
    </xf>
    <xf numFmtId="4" fontId="23" fillId="0" borderId="14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 wrapText="1"/>
    </xf>
    <xf numFmtId="4" fontId="9" fillId="0" borderId="14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 wrapText="1"/>
    </xf>
    <xf numFmtId="164" fontId="0" fillId="0" borderId="1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4" fontId="9" fillId="0" borderId="16" xfId="0" applyNumberFormat="1" applyFont="1" applyFill="1" applyBorder="1" applyAlignment="1">
      <alignment horizontal="center"/>
    </xf>
    <xf numFmtId="4" fontId="24" fillId="0" borderId="0" xfId="0" applyNumberFormat="1" applyFont="1" applyFill="1" applyAlignment="1">
      <alignment/>
    </xf>
    <xf numFmtId="4" fontId="23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25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center" wrapText="1"/>
    </xf>
    <xf numFmtId="164" fontId="22" fillId="0" borderId="10" xfId="0" applyNumberFormat="1" applyFont="1" applyFill="1" applyBorder="1" applyAlignment="1">
      <alignment horizontal="center"/>
    </xf>
    <xf numFmtId="0" fontId="21" fillId="0" borderId="11" xfId="0" applyNumberFormat="1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center" wrapText="1"/>
    </xf>
    <xf numFmtId="164" fontId="29" fillId="0" borderId="10" xfId="0" applyNumberFormat="1" applyFont="1" applyFill="1" applyBorder="1" applyAlignment="1">
      <alignment horizontal="center"/>
    </xf>
    <xf numFmtId="164" fontId="24" fillId="0" borderId="10" xfId="0" applyNumberFormat="1" applyFont="1" applyFill="1" applyBorder="1" applyAlignment="1">
      <alignment horizontal="center"/>
    </xf>
    <xf numFmtId="0" fontId="28" fillId="0" borderId="11" xfId="0" applyNumberFormat="1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 wrapText="1"/>
    </xf>
    <xf numFmtId="164" fontId="5" fillId="0" borderId="17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164" fontId="9" fillId="0" borderId="18" xfId="0" applyNumberFormat="1" applyFont="1" applyFill="1" applyBorder="1" applyAlignment="1">
      <alignment horizontal="center"/>
    </xf>
    <xf numFmtId="164" fontId="0" fillId="0" borderId="18" xfId="0" applyNumberFormat="1" applyFont="1" applyFill="1" applyBorder="1" applyAlignment="1">
      <alignment horizontal="center"/>
    </xf>
    <xf numFmtId="164" fontId="11" fillId="0" borderId="19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164" fontId="5" fillId="0" borderId="25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4" fontId="27" fillId="0" borderId="10" xfId="0" applyNumberFormat="1" applyFont="1" applyFill="1" applyBorder="1" applyAlignment="1">
      <alignment horizontal="center" vertical="center"/>
    </xf>
    <xf numFmtId="4" fontId="21" fillId="0" borderId="26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right" wrapText="1"/>
    </xf>
    <xf numFmtId="3" fontId="20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9"/>
  <sheetViews>
    <sheetView tabSelected="1" zoomScalePageLayoutView="0" workbookViewId="0" topLeftCell="A1">
      <selection activeCell="K3" sqref="K3"/>
    </sheetView>
  </sheetViews>
  <sheetFormatPr defaultColWidth="9.00390625" defaultRowHeight="12.75"/>
  <cols>
    <col min="1" max="1" width="66.00390625" style="3" customWidth="1"/>
    <col min="2" max="2" width="24.625" style="36" customWidth="1"/>
    <col min="3" max="3" width="15.25390625" style="3" customWidth="1"/>
    <col min="4" max="4" width="7.25390625" style="23" hidden="1" customWidth="1"/>
    <col min="5" max="5" width="17.875" style="46" hidden="1" customWidth="1"/>
    <col min="6" max="6" width="15.125" style="3" hidden="1" customWidth="1"/>
    <col min="7" max="7" width="9.125" style="46" customWidth="1"/>
    <col min="8" max="30" width="9.125" style="3" customWidth="1"/>
  </cols>
  <sheetData>
    <row r="1" spans="1:3" ht="12.75">
      <c r="A1" s="56"/>
      <c r="B1" s="112" t="s">
        <v>5</v>
      </c>
      <c r="C1" s="112"/>
    </row>
    <row r="2" spans="2:5" ht="12.75" customHeight="1">
      <c r="B2" s="113" t="s">
        <v>109</v>
      </c>
      <c r="C2" s="113"/>
      <c r="D2" s="29"/>
      <c r="E2" s="29"/>
    </row>
    <row r="3" spans="2:5" ht="58.5" customHeight="1">
      <c r="B3" s="114" t="s">
        <v>140</v>
      </c>
      <c r="C3" s="114"/>
      <c r="D3" s="28"/>
      <c r="E3" s="28"/>
    </row>
    <row r="4" spans="2:5" ht="17.25" customHeight="1">
      <c r="B4" s="115" t="s">
        <v>152</v>
      </c>
      <c r="C4" s="115"/>
      <c r="D4" s="54"/>
      <c r="E4" s="54"/>
    </row>
    <row r="5" spans="1:5" ht="12.75" customHeight="1">
      <c r="A5" s="57"/>
      <c r="B5" s="114"/>
      <c r="C5" s="114"/>
      <c r="D5" s="28"/>
      <c r="E5" s="28"/>
    </row>
    <row r="6" spans="1:3" ht="12.75">
      <c r="A6" s="58"/>
      <c r="B6" s="59"/>
      <c r="C6" s="59"/>
    </row>
    <row r="7" spans="1:3" ht="18.75">
      <c r="A7" s="111" t="s">
        <v>110</v>
      </c>
      <c r="B7" s="111"/>
      <c r="C7" s="111"/>
    </row>
    <row r="8" spans="1:3" ht="14.25">
      <c r="A8" s="58"/>
      <c r="B8" s="60"/>
      <c r="C8" s="58"/>
    </row>
    <row r="9" spans="1:3" ht="16.5" thickBot="1">
      <c r="A9" s="58"/>
      <c r="B9" s="61"/>
      <c r="C9" s="62" t="s">
        <v>78</v>
      </c>
    </row>
    <row r="10" spans="1:6" ht="39" thickBot="1">
      <c r="A10" s="101" t="s">
        <v>74</v>
      </c>
      <c r="B10" s="102" t="s">
        <v>73</v>
      </c>
      <c r="C10" s="103" t="s">
        <v>79</v>
      </c>
      <c r="E10" s="63"/>
      <c r="F10" s="63"/>
    </row>
    <row r="11" spans="1:6" ht="15.75">
      <c r="A11" s="104" t="s">
        <v>102</v>
      </c>
      <c r="B11" s="105"/>
      <c r="C11" s="106"/>
      <c r="E11" s="63"/>
      <c r="F11" s="63"/>
    </row>
    <row r="12" spans="1:7" s="3" customFormat="1" ht="15.75">
      <c r="A12" s="11" t="s">
        <v>20</v>
      </c>
      <c r="B12" s="35" t="s">
        <v>67</v>
      </c>
      <c r="C12" s="30">
        <f>C14+C18+C25+C28</f>
        <v>99558</v>
      </c>
      <c r="D12" s="94" t="e">
        <f>D14+D18+D25+D28</f>
        <v>#REF!</v>
      </c>
      <c r="E12" s="64" t="e">
        <f>E14+E18+E25+E28</f>
        <v>#REF!</v>
      </c>
      <c r="F12" s="64" t="e">
        <f>F14+F18+F25+F28</f>
        <v>#REF!</v>
      </c>
      <c r="G12" s="46"/>
    </row>
    <row r="13" spans="1:7" s="3" customFormat="1" ht="15.75">
      <c r="A13" s="11" t="s">
        <v>16</v>
      </c>
      <c r="B13" s="35"/>
      <c r="C13" s="30">
        <f>C14+C18+C25</f>
        <v>93939.9</v>
      </c>
      <c r="D13" s="94">
        <f>D14+D18+D25</f>
        <v>281</v>
      </c>
      <c r="E13" s="64">
        <f>E14+E18+E25</f>
        <v>92074.2</v>
      </c>
      <c r="F13" s="64">
        <f>F14+F18+F25</f>
        <v>92626.5</v>
      </c>
      <c r="G13" s="46"/>
    </row>
    <row r="14" spans="1:6" ht="15.75">
      <c r="A14" s="50" t="s">
        <v>81</v>
      </c>
      <c r="B14" s="35" t="s">
        <v>82</v>
      </c>
      <c r="C14" s="4">
        <f>C15</f>
        <v>90732.9</v>
      </c>
      <c r="D14" s="95">
        <f>D15</f>
        <v>0</v>
      </c>
      <c r="E14" s="65">
        <f>E15</f>
        <v>89242</v>
      </c>
      <c r="F14" s="65">
        <f>F15</f>
        <v>89778</v>
      </c>
    </row>
    <row r="15" spans="1:30" s="1" customFormat="1" ht="15.75">
      <c r="A15" s="50" t="s">
        <v>75</v>
      </c>
      <c r="B15" s="35" t="s">
        <v>83</v>
      </c>
      <c r="C15" s="4">
        <f>C16+C17</f>
        <v>90732.9</v>
      </c>
      <c r="D15" s="95">
        <f>D16+D17</f>
        <v>0</v>
      </c>
      <c r="E15" s="65">
        <f>E16+E17</f>
        <v>89242</v>
      </c>
      <c r="F15" s="65">
        <f>F16+F17</f>
        <v>89778</v>
      </c>
      <c r="G15" s="47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7" ht="92.25" customHeight="1">
      <c r="A16" s="52" t="s">
        <v>150</v>
      </c>
      <c r="B16" s="31" t="s">
        <v>139</v>
      </c>
      <c r="C16" s="2">
        <f>88710-5000+2022.9</f>
        <v>85732.9</v>
      </c>
      <c r="E16" s="63">
        <v>89242</v>
      </c>
      <c r="F16" s="63">
        <v>89778</v>
      </c>
      <c r="G16" s="82"/>
    </row>
    <row r="17" spans="1:6" ht="127.5" customHeight="1">
      <c r="A17" s="51" t="s">
        <v>151</v>
      </c>
      <c r="B17" s="31" t="s">
        <v>106</v>
      </c>
      <c r="C17" s="2">
        <v>5000</v>
      </c>
      <c r="E17" s="63"/>
      <c r="F17" s="63"/>
    </row>
    <row r="18" spans="1:30" s="1" customFormat="1" ht="15.75">
      <c r="A18" s="50" t="s">
        <v>85</v>
      </c>
      <c r="B18" s="35" t="s">
        <v>84</v>
      </c>
      <c r="C18" s="4">
        <f>C21+C19+C23</f>
        <v>2927</v>
      </c>
      <c r="D18" s="95">
        <f>D21</f>
        <v>0</v>
      </c>
      <c r="E18" s="65">
        <f>E21</f>
        <v>2550.2</v>
      </c>
      <c r="F18" s="65">
        <f>F21</f>
        <v>2565.5</v>
      </c>
      <c r="G18" s="47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s="1" customFormat="1" ht="29.25">
      <c r="A19" s="107" t="s">
        <v>141</v>
      </c>
      <c r="B19" s="35" t="s">
        <v>143</v>
      </c>
      <c r="C19" s="4">
        <f>C20</f>
        <v>328</v>
      </c>
      <c r="D19" s="95"/>
      <c r="E19" s="65"/>
      <c r="F19" s="65"/>
      <c r="G19" s="47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s="1" customFormat="1" ht="26.25">
      <c r="A20" s="108" t="s">
        <v>142</v>
      </c>
      <c r="B20" s="31" t="s">
        <v>144</v>
      </c>
      <c r="C20" s="6">
        <v>328</v>
      </c>
      <c r="D20" s="95"/>
      <c r="E20" s="65"/>
      <c r="F20" s="65"/>
      <c r="G20" s="47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s="1" customFormat="1" ht="31.5">
      <c r="A21" s="11" t="s">
        <v>1</v>
      </c>
      <c r="B21" s="35" t="s">
        <v>9</v>
      </c>
      <c r="C21" s="4">
        <f>C22</f>
        <v>2535</v>
      </c>
      <c r="D21" s="95">
        <f>D22</f>
        <v>0</v>
      </c>
      <c r="E21" s="65">
        <f>E22</f>
        <v>2550.2</v>
      </c>
      <c r="F21" s="65">
        <f>F22</f>
        <v>2565.5</v>
      </c>
      <c r="G21" s="47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s="45" customFormat="1" ht="31.5">
      <c r="A22" s="51" t="s">
        <v>1</v>
      </c>
      <c r="B22" s="31" t="s">
        <v>18</v>
      </c>
      <c r="C22" s="2">
        <v>2535</v>
      </c>
      <c r="D22" s="23"/>
      <c r="E22" s="66">
        <v>2550.2</v>
      </c>
      <c r="F22" s="66">
        <v>2565.5</v>
      </c>
      <c r="G22" s="48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s="45" customFormat="1" ht="43.5">
      <c r="A23" s="107" t="s">
        <v>145</v>
      </c>
      <c r="B23" s="35" t="s">
        <v>147</v>
      </c>
      <c r="C23" s="93">
        <f>C24</f>
        <v>64</v>
      </c>
      <c r="D23" s="23"/>
      <c r="E23" s="66"/>
      <c r="F23" s="66"/>
      <c r="G23" s="48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s="45" customFormat="1" ht="39">
      <c r="A24" s="108" t="s">
        <v>146</v>
      </c>
      <c r="B24" s="31" t="s">
        <v>148</v>
      </c>
      <c r="C24" s="2">
        <v>64</v>
      </c>
      <c r="D24" s="23"/>
      <c r="E24" s="66"/>
      <c r="F24" s="66"/>
      <c r="G24" s="48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6" ht="15.75">
      <c r="A25" s="11" t="s">
        <v>68</v>
      </c>
      <c r="B25" s="35" t="s">
        <v>86</v>
      </c>
      <c r="C25" s="4">
        <f>C26</f>
        <v>280</v>
      </c>
      <c r="D25" s="95">
        <f>D26</f>
        <v>281</v>
      </c>
      <c r="E25" s="67">
        <f>E26</f>
        <v>282</v>
      </c>
      <c r="F25" s="67">
        <f>F26</f>
        <v>283</v>
      </c>
    </row>
    <row r="26" spans="1:6" ht="31.5">
      <c r="A26" s="11" t="s">
        <v>69</v>
      </c>
      <c r="B26" s="35" t="s">
        <v>70</v>
      </c>
      <c r="C26" s="4">
        <v>280</v>
      </c>
      <c r="D26" s="95">
        <v>281</v>
      </c>
      <c r="E26" s="67">
        <v>282</v>
      </c>
      <c r="F26" s="67">
        <v>283</v>
      </c>
    </row>
    <row r="27" spans="1:30" s="1" customFormat="1" ht="47.25">
      <c r="A27" s="51" t="s">
        <v>71</v>
      </c>
      <c r="B27" s="31" t="s">
        <v>2</v>
      </c>
      <c r="C27" s="6">
        <v>280</v>
      </c>
      <c r="D27" s="24"/>
      <c r="E27" s="63">
        <v>281.6</v>
      </c>
      <c r="F27" s="63">
        <v>283.4</v>
      </c>
      <c r="G27" s="47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6" ht="15.75">
      <c r="A28" s="44" t="s">
        <v>100</v>
      </c>
      <c r="B28" s="35"/>
      <c r="C28" s="4">
        <f>C29+C34+C36+C39</f>
        <v>5618.1</v>
      </c>
      <c r="D28" s="95" t="e">
        <f>D29+D34+D36+D39+#REF!</f>
        <v>#REF!</v>
      </c>
      <c r="E28" s="65" t="e">
        <f>E29+E34+E36+E39+#REF!</f>
        <v>#REF!</v>
      </c>
      <c r="F28" s="65" t="e">
        <f>F29+F34+F36+F39+#REF!</f>
        <v>#REF!</v>
      </c>
    </row>
    <row r="29" spans="1:6" ht="47.25">
      <c r="A29" s="11" t="s">
        <v>88</v>
      </c>
      <c r="B29" s="78" t="s">
        <v>87</v>
      </c>
      <c r="C29" s="4">
        <f>C30</f>
        <v>4958.1</v>
      </c>
      <c r="D29" s="95" t="e">
        <f>D30</f>
        <v>#REF!</v>
      </c>
      <c r="E29" s="65" t="e">
        <f>E30</f>
        <v>#REF!</v>
      </c>
      <c r="F29" s="65" t="e">
        <f>F30</f>
        <v>#REF!</v>
      </c>
    </row>
    <row r="30" spans="1:6" ht="94.5">
      <c r="A30" s="52" t="s">
        <v>112</v>
      </c>
      <c r="B30" s="78" t="s">
        <v>111</v>
      </c>
      <c r="C30" s="4">
        <f>C33+C32+C31</f>
        <v>4958.1</v>
      </c>
      <c r="D30" s="96" t="e">
        <f>#REF!+D33</f>
        <v>#REF!</v>
      </c>
      <c r="E30" s="68" t="e">
        <f>#REF!+E33</f>
        <v>#REF!</v>
      </c>
      <c r="F30" s="68" t="e">
        <f>#REF!+F33</f>
        <v>#REF!</v>
      </c>
    </row>
    <row r="31" spans="1:30" s="1" customFormat="1" ht="84" customHeight="1">
      <c r="A31" s="51" t="s">
        <v>104</v>
      </c>
      <c r="B31" s="31" t="s">
        <v>103</v>
      </c>
      <c r="C31" s="6">
        <f>939.1-150</f>
        <v>789.1</v>
      </c>
      <c r="D31" s="24"/>
      <c r="E31" s="69">
        <v>1000</v>
      </c>
      <c r="F31" s="69">
        <v>1100</v>
      </c>
      <c r="G31" s="47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6" ht="78.75">
      <c r="A32" s="53" t="s">
        <v>19</v>
      </c>
      <c r="B32" s="31" t="s">
        <v>3</v>
      </c>
      <c r="C32" s="2">
        <v>150</v>
      </c>
      <c r="E32" s="63"/>
      <c r="F32" s="63"/>
    </row>
    <row r="33" spans="1:30" s="1" customFormat="1" ht="64.5" customHeight="1">
      <c r="A33" s="52" t="s">
        <v>17</v>
      </c>
      <c r="B33" s="31" t="s">
        <v>4</v>
      </c>
      <c r="C33" s="2">
        <f>3080+939</f>
        <v>4019</v>
      </c>
      <c r="D33" s="24"/>
      <c r="E33" s="69">
        <v>3099</v>
      </c>
      <c r="F33" s="69">
        <v>3117</v>
      </c>
      <c r="G33" s="47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6" ht="31.5">
      <c r="A34" s="11" t="s">
        <v>90</v>
      </c>
      <c r="B34" s="35" t="s">
        <v>89</v>
      </c>
      <c r="C34" s="4">
        <f>C35</f>
        <v>140</v>
      </c>
      <c r="D34" s="97">
        <f>D35</f>
        <v>0</v>
      </c>
      <c r="E34" s="4">
        <f>E35</f>
        <v>140</v>
      </c>
      <c r="F34" s="4">
        <f>F35</f>
        <v>140</v>
      </c>
    </row>
    <row r="35" spans="1:30" s="1" customFormat="1" ht="15.75">
      <c r="A35" s="51" t="s">
        <v>80</v>
      </c>
      <c r="B35" s="31" t="s">
        <v>91</v>
      </c>
      <c r="C35" s="2">
        <v>140</v>
      </c>
      <c r="D35" s="24"/>
      <c r="E35" s="69">
        <v>140</v>
      </c>
      <c r="F35" s="69">
        <v>140</v>
      </c>
      <c r="G35" s="47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s="45" customFormat="1" ht="15.75">
      <c r="A36" s="50" t="s">
        <v>93</v>
      </c>
      <c r="B36" s="35" t="s">
        <v>92</v>
      </c>
      <c r="C36" s="4">
        <f>C38</f>
        <v>450</v>
      </c>
      <c r="D36" s="95">
        <f>D38</f>
        <v>0</v>
      </c>
      <c r="E36" s="65">
        <f>E38</f>
        <v>460</v>
      </c>
      <c r="F36" s="65">
        <f>F38</f>
        <v>470</v>
      </c>
      <c r="G36" s="48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1:6" ht="31.5">
      <c r="A37" s="44" t="s">
        <v>10</v>
      </c>
      <c r="B37" s="35" t="s">
        <v>15</v>
      </c>
      <c r="C37" s="4">
        <f>C38</f>
        <v>450</v>
      </c>
      <c r="D37" s="95">
        <f>D38</f>
        <v>0</v>
      </c>
      <c r="E37" s="65">
        <v>500</v>
      </c>
      <c r="F37" s="65">
        <v>510</v>
      </c>
    </row>
    <row r="38" spans="1:6" ht="47.25">
      <c r="A38" s="52" t="s">
        <v>6</v>
      </c>
      <c r="B38" s="31" t="s">
        <v>7</v>
      </c>
      <c r="C38" s="2">
        <v>450</v>
      </c>
      <c r="E38" s="63">
        <v>460</v>
      </c>
      <c r="F38" s="63">
        <v>470</v>
      </c>
    </row>
    <row r="39" spans="1:6" ht="15.75">
      <c r="A39" s="11" t="s">
        <v>95</v>
      </c>
      <c r="B39" s="35" t="s">
        <v>94</v>
      </c>
      <c r="C39" s="4">
        <f>C42</f>
        <v>70</v>
      </c>
      <c r="D39" s="95">
        <f>D42</f>
        <v>0</v>
      </c>
      <c r="E39" s="65">
        <f>E42</f>
        <v>80</v>
      </c>
      <c r="F39" s="65">
        <f>F42</f>
        <v>90</v>
      </c>
    </row>
    <row r="40" spans="1:6" ht="15.75" hidden="1">
      <c r="A40" s="11" t="s">
        <v>11</v>
      </c>
      <c r="B40" s="35" t="s">
        <v>12</v>
      </c>
      <c r="C40" s="4">
        <f>C41</f>
        <v>0</v>
      </c>
      <c r="D40" s="95">
        <f>D41</f>
        <v>0</v>
      </c>
      <c r="E40" s="65">
        <f>E41</f>
        <v>0</v>
      </c>
      <c r="F40" s="65">
        <f>F41</f>
        <v>0</v>
      </c>
    </row>
    <row r="41" spans="1:30" s="1" customFormat="1" ht="31.5" hidden="1">
      <c r="A41" s="53" t="s">
        <v>13</v>
      </c>
      <c r="B41" s="31" t="s">
        <v>14</v>
      </c>
      <c r="C41" s="6">
        <v>0</v>
      </c>
      <c r="D41" s="24"/>
      <c r="E41" s="69"/>
      <c r="F41" s="69"/>
      <c r="G41" s="47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6" ht="15.75">
      <c r="A42" s="11" t="s">
        <v>76</v>
      </c>
      <c r="B42" s="35" t="s">
        <v>96</v>
      </c>
      <c r="C42" s="4">
        <f>C43</f>
        <v>70</v>
      </c>
      <c r="D42" s="95">
        <f>D43</f>
        <v>0</v>
      </c>
      <c r="E42" s="65">
        <f>E43</f>
        <v>80</v>
      </c>
      <c r="F42" s="65">
        <f>F43</f>
        <v>90</v>
      </c>
    </row>
    <row r="43" spans="1:30" s="1" customFormat="1" ht="15.75">
      <c r="A43" s="51" t="s">
        <v>66</v>
      </c>
      <c r="B43" s="31" t="s">
        <v>8</v>
      </c>
      <c r="C43" s="2">
        <v>70</v>
      </c>
      <c r="D43" s="24"/>
      <c r="E43" s="69">
        <v>80</v>
      </c>
      <c r="F43" s="69">
        <v>90</v>
      </c>
      <c r="G43" s="47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6" ht="15.75">
      <c r="A44" s="11" t="s">
        <v>101</v>
      </c>
      <c r="B44" s="31"/>
      <c r="C44" s="4">
        <f>C12</f>
        <v>99558</v>
      </c>
      <c r="D44" s="95" t="e">
        <f>D12</f>
        <v>#REF!</v>
      </c>
      <c r="E44" s="65" t="e">
        <f>E12</f>
        <v>#REF!</v>
      </c>
      <c r="F44" s="65" t="e">
        <f>F12</f>
        <v>#REF!</v>
      </c>
    </row>
    <row r="45" spans="1:30" s="1" customFormat="1" ht="47.25">
      <c r="A45" s="11" t="s">
        <v>113</v>
      </c>
      <c r="B45" s="35" t="s">
        <v>97</v>
      </c>
      <c r="C45" s="4">
        <f>C46</f>
        <v>296659.10000000003</v>
      </c>
      <c r="D45" s="97" t="e">
        <f>D46</f>
        <v>#REF!</v>
      </c>
      <c r="E45" s="4" t="e">
        <f>E46</f>
        <v>#REF!</v>
      </c>
      <c r="F45" s="4" t="e">
        <f>F46</f>
        <v>#REF!</v>
      </c>
      <c r="G45" s="47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s="1" customFormat="1" ht="31.5">
      <c r="A46" s="11" t="s">
        <v>31</v>
      </c>
      <c r="B46" s="35" t="s">
        <v>0</v>
      </c>
      <c r="C46" s="4">
        <f>C47+C54+C64+C92</f>
        <v>296659.10000000003</v>
      </c>
      <c r="D46" s="97" t="e">
        <f>D47+D54+D64+D92</f>
        <v>#REF!</v>
      </c>
      <c r="E46" s="4" t="e">
        <f>E47+E54+E64+E92</f>
        <v>#REF!</v>
      </c>
      <c r="F46" s="4" t="e">
        <f>F47+F54+F64+F92</f>
        <v>#REF!</v>
      </c>
      <c r="G46" s="47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6" ht="31.5">
      <c r="A47" s="11" t="s">
        <v>32</v>
      </c>
      <c r="B47" s="35" t="s">
        <v>98</v>
      </c>
      <c r="C47" s="4">
        <f>C48+C50+C52</f>
        <v>189463.4</v>
      </c>
      <c r="D47" s="97" t="e">
        <f>D48+D52+#REF!</f>
        <v>#REF!</v>
      </c>
      <c r="E47" s="4" t="e">
        <f>E48+E52+#REF!</f>
        <v>#REF!</v>
      </c>
      <c r="F47" s="4" t="e">
        <f>F48+F52+#REF!</f>
        <v>#REF!</v>
      </c>
    </row>
    <row r="48" spans="1:6" ht="15.75">
      <c r="A48" s="11" t="s">
        <v>35</v>
      </c>
      <c r="B48" s="35" t="s">
        <v>36</v>
      </c>
      <c r="C48" s="4">
        <f>C49</f>
        <v>28161.5</v>
      </c>
      <c r="D48" s="97">
        <f>D49</f>
        <v>0</v>
      </c>
      <c r="E48" s="4">
        <f>E49</f>
        <v>27935.4</v>
      </c>
      <c r="F48" s="4">
        <f>F49</f>
        <v>27970.7</v>
      </c>
    </row>
    <row r="49" spans="1:6" ht="28.5" customHeight="1">
      <c r="A49" s="12" t="s">
        <v>105</v>
      </c>
      <c r="B49" s="31" t="s">
        <v>30</v>
      </c>
      <c r="C49" s="6">
        <v>28161.5</v>
      </c>
      <c r="E49" s="63">
        <f>1906.2+26029.2</f>
        <v>27935.4</v>
      </c>
      <c r="F49" s="63">
        <f>1906.2+26064.5</f>
        <v>27970.7</v>
      </c>
    </row>
    <row r="50" spans="1:6" ht="28.5" customHeight="1">
      <c r="A50" s="83" t="s">
        <v>115</v>
      </c>
      <c r="B50" s="35" t="s">
        <v>116</v>
      </c>
      <c r="C50" s="93">
        <f>C51</f>
        <v>15655.9</v>
      </c>
      <c r="E50" s="63"/>
      <c r="F50" s="63"/>
    </row>
    <row r="51" spans="1:6" ht="26.25" customHeight="1">
      <c r="A51" s="12" t="s">
        <v>115</v>
      </c>
      <c r="B51" s="31" t="s">
        <v>114</v>
      </c>
      <c r="C51" s="109">
        <v>15655.9</v>
      </c>
      <c r="E51" s="70"/>
      <c r="F51" s="63"/>
    </row>
    <row r="52" spans="1:30" s="1" customFormat="1" ht="32.25" customHeight="1">
      <c r="A52" s="11" t="s">
        <v>60</v>
      </c>
      <c r="B52" s="35" t="s">
        <v>33</v>
      </c>
      <c r="C52" s="4">
        <f>C53</f>
        <v>145646</v>
      </c>
      <c r="D52" s="97">
        <f>D53</f>
        <v>0</v>
      </c>
      <c r="E52" s="4">
        <f>E53</f>
        <v>105209</v>
      </c>
      <c r="F52" s="4">
        <f>F53</f>
        <v>117970</v>
      </c>
      <c r="G52" s="47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6" ht="19.5" customHeight="1">
      <c r="A53" s="12" t="s">
        <v>61</v>
      </c>
      <c r="B53" s="31" t="s">
        <v>29</v>
      </c>
      <c r="C53" s="2">
        <v>145646</v>
      </c>
      <c r="E53" s="63">
        <v>105209</v>
      </c>
      <c r="F53" s="63">
        <v>117970</v>
      </c>
    </row>
    <row r="54" spans="1:30" s="1" customFormat="1" ht="31.5">
      <c r="A54" s="11" t="s">
        <v>34</v>
      </c>
      <c r="B54" s="35" t="s">
        <v>99</v>
      </c>
      <c r="C54" s="4">
        <f>C55</f>
        <v>9002</v>
      </c>
      <c r="D54" s="97" t="e">
        <f>D55+#REF!+#REF!</f>
        <v>#REF!</v>
      </c>
      <c r="E54" s="4" t="e">
        <f>E55+#REF!+#REF!</f>
        <v>#REF!</v>
      </c>
      <c r="F54" s="4" t="e">
        <f>F55+#REF!+#REF!</f>
        <v>#REF!</v>
      </c>
      <c r="G54" s="47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s="1" customFormat="1" ht="21" customHeight="1">
      <c r="A55" s="15" t="s">
        <v>37</v>
      </c>
      <c r="B55" s="35" t="s">
        <v>38</v>
      </c>
      <c r="C55" s="7">
        <f>SUM(C57:C63)</f>
        <v>9002</v>
      </c>
      <c r="D55" s="98">
        <f>SUM(D57:D63)</f>
        <v>0</v>
      </c>
      <c r="E55" s="7">
        <f>SUM(E57:E63)</f>
        <v>472.3</v>
      </c>
      <c r="F55" s="7">
        <f>SUM(F57:F63)</f>
        <v>488.8</v>
      </c>
      <c r="G55" s="82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s="45" customFormat="1" ht="18" customHeight="1" hidden="1">
      <c r="A56" s="84" t="s">
        <v>21</v>
      </c>
      <c r="B56" s="31" t="s">
        <v>39</v>
      </c>
      <c r="C56" s="77">
        <f>SUM(C57:C63)</f>
        <v>9002</v>
      </c>
      <c r="D56" s="23"/>
      <c r="E56" s="66"/>
      <c r="F56" s="66"/>
      <c r="G56" s="48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</row>
    <row r="57" spans="1:30" s="39" customFormat="1" ht="51" hidden="1">
      <c r="A57" s="85" t="s">
        <v>117</v>
      </c>
      <c r="B57" s="86" t="s">
        <v>39</v>
      </c>
      <c r="C57" s="87">
        <v>107.9</v>
      </c>
      <c r="D57" s="23"/>
      <c r="E57" s="71">
        <v>111.2</v>
      </c>
      <c r="F57" s="71">
        <v>114.2</v>
      </c>
      <c r="G57" s="80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</row>
    <row r="58" spans="1:30" s="40" customFormat="1" ht="63.75" hidden="1">
      <c r="A58" s="88" t="s">
        <v>118</v>
      </c>
      <c r="B58" s="86" t="s">
        <v>39</v>
      </c>
      <c r="C58" s="87">
        <v>4835.3</v>
      </c>
      <c r="D58" s="23"/>
      <c r="E58" s="71"/>
      <c r="F58" s="71"/>
      <c r="G58" s="80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</row>
    <row r="59" spans="1:7" s="38" customFormat="1" ht="51" hidden="1">
      <c r="A59" s="85" t="s">
        <v>119</v>
      </c>
      <c r="B59" s="86" t="s">
        <v>39</v>
      </c>
      <c r="C59" s="87">
        <v>347.7</v>
      </c>
      <c r="D59" s="23"/>
      <c r="E59" s="71"/>
      <c r="F59" s="71"/>
      <c r="G59" s="80"/>
    </row>
    <row r="60" spans="1:7" s="38" customFormat="1" ht="38.25" hidden="1">
      <c r="A60" s="85" t="s">
        <v>120</v>
      </c>
      <c r="B60" s="86" t="s">
        <v>39</v>
      </c>
      <c r="C60" s="87">
        <v>2226</v>
      </c>
      <c r="D60" s="23"/>
      <c r="E60" s="72">
        <v>361.1</v>
      </c>
      <c r="F60" s="71">
        <v>374.6</v>
      </c>
      <c r="G60" s="80"/>
    </row>
    <row r="61" spans="1:7" s="38" customFormat="1" ht="25.5" customHeight="1" hidden="1">
      <c r="A61" s="85" t="s">
        <v>121</v>
      </c>
      <c r="B61" s="86" t="s">
        <v>39</v>
      </c>
      <c r="C61" s="87">
        <v>11.4</v>
      </c>
      <c r="D61" s="23"/>
      <c r="E61" s="72"/>
      <c r="F61" s="71"/>
      <c r="G61" s="80"/>
    </row>
    <row r="62" spans="1:7" s="38" customFormat="1" ht="81" customHeight="1" hidden="1">
      <c r="A62" s="92" t="s">
        <v>149</v>
      </c>
      <c r="B62" s="89" t="s">
        <v>39</v>
      </c>
      <c r="C62" s="90">
        <v>1134.6</v>
      </c>
      <c r="D62" s="23"/>
      <c r="E62" s="72"/>
      <c r="F62" s="71"/>
      <c r="G62" s="80"/>
    </row>
    <row r="63" spans="1:7" s="38" customFormat="1" ht="36.75" customHeight="1" hidden="1">
      <c r="A63" s="85" t="s">
        <v>122</v>
      </c>
      <c r="B63" s="86" t="s">
        <v>39</v>
      </c>
      <c r="C63" s="87">
        <v>339.1</v>
      </c>
      <c r="D63" s="23"/>
      <c r="E63" s="71"/>
      <c r="F63" s="71"/>
      <c r="G63" s="80"/>
    </row>
    <row r="64" spans="1:7" s="10" customFormat="1" ht="31.5">
      <c r="A64" s="16" t="s">
        <v>58</v>
      </c>
      <c r="B64" s="35" t="s">
        <v>59</v>
      </c>
      <c r="C64" s="7">
        <f>C65+C67+C69+C71+C73+C76</f>
        <v>81139.3</v>
      </c>
      <c r="D64" s="98" t="e">
        <f>D65+D67+D71+D73+D76+#REF!+D69</f>
        <v>#REF!</v>
      </c>
      <c r="E64" s="7" t="e">
        <f>E65+E67+E71+E73+E76+#REF!+E69</f>
        <v>#REF!</v>
      </c>
      <c r="F64" s="7" t="e">
        <f>F65+F67+F71+F73+F76+#REF!+F69</f>
        <v>#REF!</v>
      </c>
      <c r="G64" s="48"/>
    </row>
    <row r="65" spans="1:6" ht="25.5">
      <c r="A65" s="13" t="s">
        <v>40</v>
      </c>
      <c r="B65" s="35" t="s">
        <v>41</v>
      </c>
      <c r="C65" s="7">
        <f>C66</f>
        <v>800.5</v>
      </c>
      <c r="D65" s="98">
        <f>D66</f>
        <v>0</v>
      </c>
      <c r="E65" s="7">
        <f>E66</f>
        <v>825.9</v>
      </c>
      <c r="F65" s="7">
        <f>F66</f>
        <v>0</v>
      </c>
    </row>
    <row r="66" spans="1:6" ht="25.5">
      <c r="A66" s="14" t="s">
        <v>63</v>
      </c>
      <c r="B66" s="31" t="s">
        <v>42</v>
      </c>
      <c r="C66" s="77">
        <v>800.5</v>
      </c>
      <c r="E66" s="63">
        <v>825.9</v>
      </c>
      <c r="F66" s="63"/>
    </row>
    <row r="67" spans="1:6" ht="25.5">
      <c r="A67" s="13" t="s">
        <v>43</v>
      </c>
      <c r="B67" s="35" t="s">
        <v>44</v>
      </c>
      <c r="C67" s="7">
        <f>C68</f>
        <v>273.2</v>
      </c>
      <c r="D67" s="98">
        <f>D68</f>
        <v>0</v>
      </c>
      <c r="E67" s="7">
        <f>E68</f>
        <v>280.8</v>
      </c>
      <c r="F67" s="7">
        <f>F68</f>
        <v>0</v>
      </c>
    </row>
    <row r="68" spans="1:7" s="5" customFormat="1" ht="25.5">
      <c r="A68" s="14" t="s">
        <v>64</v>
      </c>
      <c r="B68" s="31" t="s">
        <v>45</v>
      </c>
      <c r="C68" s="77">
        <v>273.2</v>
      </c>
      <c r="D68" s="24"/>
      <c r="E68" s="69">
        <v>280.8</v>
      </c>
      <c r="F68" s="69"/>
      <c r="G68" s="47"/>
    </row>
    <row r="69" spans="1:7" s="5" customFormat="1" ht="25.5">
      <c r="A69" s="55" t="s">
        <v>124</v>
      </c>
      <c r="B69" s="35" t="s">
        <v>123</v>
      </c>
      <c r="C69" s="7">
        <f>C70</f>
        <v>613.1</v>
      </c>
      <c r="D69" s="76"/>
      <c r="E69" s="75">
        <v>1175.1</v>
      </c>
      <c r="F69" s="75">
        <v>1175.1</v>
      </c>
      <c r="G69" s="47"/>
    </row>
    <row r="70" spans="1:7" s="5" customFormat="1" ht="32.25" customHeight="1">
      <c r="A70" s="42" t="s">
        <v>107</v>
      </c>
      <c r="B70" s="31" t="s">
        <v>108</v>
      </c>
      <c r="C70" s="8">
        <v>613.1</v>
      </c>
      <c r="D70" s="76"/>
      <c r="E70" s="79"/>
      <c r="F70" s="79"/>
      <c r="G70" s="47"/>
    </row>
    <row r="71" spans="1:7" s="5" customFormat="1" ht="38.25">
      <c r="A71" s="13" t="s">
        <v>22</v>
      </c>
      <c r="B71" s="35" t="s">
        <v>46</v>
      </c>
      <c r="C71" s="7">
        <f>C72</f>
        <v>4545</v>
      </c>
      <c r="D71" s="98">
        <f>D72</f>
        <v>0</v>
      </c>
      <c r="E71" s="7">
        <f>E72</f>
        <v>4931</v>
      </c>
      <c r="F71" s="7">
        <f>F72</f>
        <v>5268</v>
      </c>
      <c r="G71" s="47"/>
    </row>
    <row r="72" spans="1:6" ht="38.25">
      <c r="A72" s="14" t="s">
        <v>23</v>
      </c>
      <c r="B72" s="31" t="s">
        <v>47</v>
      </c>
      <c r="C72" s="77">
        <v>4545</v>
      </c>
      <c r="D72" s="26"/>
      <c r="E72" s="63">
        <v>4931</v>
      </c>
      <c r="F72" s="63">
        <v>5268</v>
      </c>
    </row>
    <row r="73" spans="1:6" ht="51">
      <c r="A73" s="13" t="s">
        <v>48</v>
      </c>
      <c r="B73" s="35" t="s">
        <v>49</v>
      </c>
      <c r="C73" s="7">
        <f>C74</f>
        <v>1660.5</v>
      </c>
      <c r="D73" s="98">
        <f>D74</f>
        <v>0</v>
      </c>
      <c r="E73" s="7">
        <f>E74</f>
        <v>0</v>
      </c>
      <c r="F73" s="7">
        <f>F74</f>
        <v>0</v>
      </c>
    </row>
    <row r="74" spans="1:30" s="45" customFormat="1" ht="51">
      <c r="A74" s="14" t="s">
        <v>28</v>
      </c>
      <c r="B74" s="31" t="s">
        <v>50</v>
      </c>
      <c r="C74" s="77">
        <f>C75</f>
        <v>1660.5</v>
      </c>
      <c r="D74" s="23"/>
      <c r="E74" s="66"/>
      <c r="F74" s="66"/>
      <c r="G74" s="48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</row>
    <row r="75" spans="1:30" s="39" customFormat="1" ht="51">
      <c r="A75" s="85" t="s">
        <v>28</v>
      </c>
      <c r="B75" s="86" t="s">
        <v>50</v>
      </c>
      <c r="C75" s="91">
        <f>1620+40.5</f>
        <v>1660.5</v>
      </c>
      <c r="D75" s="26"/>
      <c r="E75" s="71">
        <v>1620</v>
      </c>
      <c r="F75" s="71">
        <v>1620</v>
      </c>
      <c r="G75" s="80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</row>
    <row r="76" spans="1:6" ht="14.25">
      <c r="A76" s="17" t="s">
        <v>51</v>
      </c>
      <c r="B76" s="35" t="s">
        <v>52</v>
      </c>
      <c r="C76" s="7">
        <f>C77</f>
        <v>73247</v>
      </c>
      <c r="D76" s="98">
        <f>D77</f>
        <v>0</v>
      </c>
      <c r="E76" s="7">
        <f>E77</f>
        <v>80958.7</v>
      </c>
      <c r="F76" s="7">
        <f>F77</f>
        <v>84750.9</v>
      </c>
    </row>
    <row r="77" spans="1:6" ht="12.75">
      <c r="A77" s="42" t="s">
        <v>62</v>
      </c>
      <c r="B77" s="31" t="s">
        <v>53</v>
      </c>
      <c r="C77" s="77">
        <f>SUM(C78:C91)</f>
        <v>73247</v>
      </c>
      <c r="D77" s="99">
        <f>SUM(D78:D91)</f>
        <v>0</v>
      </c>
      <c r="E77" s="8">
        <f>SUM(E78:E91)</f>
        <v>80958.7</v>
      </c>
      <c r="F77" s="8">
        <f>SUM(F78:F91)</f>
        <v>84750.9</v>
      </c>
    </row>
    <row r="78" spans="1:30" s="39" customFormat="1" ht="25.5" hidden="1">
      <c r="A78" s="85" t="s">
        <v>125</v>
      </c>
      <c r="B78" s="86" t="s">
        <v>53</v>
      </c>
      <c r="C78" s="91">
        <v>162.9</v>
      </c>
      <c r="D78" s="23"/>
      <c r="E78" s="72">
        <v>61703</v>
      </c>
      <c r="F78" s="71">
        <v>63992.2</v>
      </c>
      <c r="G78" s="80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</row>
    <row r="79" spans="1:30" s="39" customFormat="1" ht="25.5" hidden="1">
      <c r="A79" s="85" t="s">
        <v>126</v>
      </c>
      <c r="B79" s="86" t="s">
        <v>53</v>
      </c>
      <c r="C79" s="91">
        <v>162.8</v>
      </c>
      <c r="D79" s="23"/>
      <c r="E79" s="71">
        <v>19255.7</v>
      </c>
      <c r="F79" s="71">
        <v>20758.7</v>
      </c>
      <c r="G79" s="80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</row>
    <row r="80" spans="1:30" s="39" customFormat="1" ht="63.75" hidden="1">
      <c r="A80" s="85" t="s">
        <v>127</v>
      </c>
      <c r="B80" s="86" t="s">
        <v>53</v>
      </c>
      <c r="C80" s="91">
        <v>6</v>
      </c>
      <c r="D80" s="23"/>
      <c r="E80" s="72"/>
      <c r="F80" s="71"/>
      <c r="G80" s="80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</row>
    <row r="81" spans="1:30" s="39" customFormat="1" ht="51" hidden="1">
      <c r="A81" s="85" t="s">
        <v>128</v>
      </c>
      <c r="B81" s="86" t="s">
        <v>53</v>
      </c>
      <c r="C81" s="91">
        <v>6.7</v>
      </c>
      <c r="D81" s="23"/>
      <c r="E81" s="71"/>
      <c r="F81" s="71"/>
      <c r="G81" s="80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</row>
    <row r="82" spans="1:30" s="39" customFormat="1" ht="38.25" hidden="1">
      <c r="A82" s="85" t="s">
        <v>129</v>
      </c>
      <c r="B82" s="86" t="s">
        <v>53</v>
      </c>
      <c r="C82" s="91">
        <v>7.9</v>
      </c>
      <c r="D82" s="23"/>
      <c r="E82" s="71"/>
      <c r="F82" s="71"/>
      <c r="G82" s="80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</row>
    <row r="83" spans="1:7" s="37" customFormat="1" ht="63.75" hidden="1">
      <c r="A83" s="110" t="s">
        <v>130</v>
      </c>
      <c r="B83" s="86" t="s">
        <v>53</v>
      </c>
      <c r="C83" s="91">
        <v>3.3</v>
      </c>
      <c r="D83" s="25"/>
      <c r="E83" s="73"/>
      <c r="F83" s="73"/>
      <c r="G83" s="81"/>
    </row>
    <row r="84" spans="1:7" s="37" customFormat="1" ht="63.75" hidden="1">
      <c r="A84" s="110" t="s">
        <v>131</v>
      </c>
      <c r="B84" s="86" t="s">
        <v>53</v>
      </c>
      <c r="C84" s="91">
        <v>178.8</v>
      </c>
      <c r="D84" s="25"/>
      <c r="E84" s="73"/>
      <c r="F84" s="73"/>
      <c r="G84" s="81"/>
    </row>
    <row r="85" spans="1:30" s="39" customFormat="1" ht="38.25" hidden="1">
      <c r="A85" s="85" t="s">
        <v>132</v>
      </c>
      <c r="B85" s="86" t="s">
        <v>53</v>
      </c>
      <c r="C85" s="91">
        <v>57580</v>
      </c>
      <c r="D85" s="23"/>
      <c r="E85" s="71"/>
      <c r="F85" s="71"/>
      <c r="G85" s="80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</row>
    <row r="86" spans="1:7" s="37" customFormat="1" ht="25.5" hidden="1">
      <c r="A86" s="85" t="s">
        <v>133</v>
      </c>
      <c r="B86" s="86" t="s">
        <v>53</v>
      </c>
      <c r="C86" s="91">
        <v>1741</v>
      </c>
      <c r="D86" s="41"/>
      <c r="E86" s="74"/>
      <c r="F86" s="73"/>
      <c r="G86" s="81"/>
    </row>
    <row r="87" spans="1:30" s="39" customFormat="1" ht="38.25" hidden="1">
      <c r="A87" s="85" t="s">
        <v>134</v>
      </c>
      <c r="B87" s="86" t="s">
        <v>53</v>
      </c>
      <c r="C87" s="91">
        <v>774</v>
      </c>
      <c r="D87" s="23"/>
      <c r="E87" s="71"/>
      <c r="F87" s="71"/>
      <c r="G87" s="80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</row>
    <row r="88" spans="1:7" s="37" customFormat="1" ht="51" hidden="1">
      <c r="A88" s="85" t="s">
        <v>135</v>
      </c>
      <c r="B88" s="86" t="s">
        <v>53</v>
      </c>
      <c r="C88" s="91">
        <v>81.4</v>
      </c>
      <c r="D88" s="25"/>
      <c r="E88" s="73"/>
      <c r="F88" s="73"/>
      <c r="G88" s="81"/>
    </row>
    <row r="89" spans="1:7" s="37" customFormat="1" ht="51" hidden="1">
      <c r="A89" s="110" t="s">
        <v>136</v>
      </c>
      <c r="B89" s="86" t="s">
        <v>53</v>
      </c>
      <c r="C89" s="91">
        <v>65</v>
      </c>
      <c r="D89" s="25"/>
      <c r="E89" s="73"/>
      <c r="F89" s="73"/>
      <c r="G89" s="81"/>
    </row>
    <row r="90" spans="1:7" s="37" customFormat="1" ht="38.25" hidden="1">
      <c r="A90" s="85" t="s">
        <v>137</v>
      </c>
      <c r="B90" s="86" t="s">
        <v>53</v>
      </c>
      <c r="C90" s="91">
        <v>814</v>
      </c>
      <c r="D90" s="25"/>
      <c r="E90" s="73"/>
      <c r="F90" s="73"/>
      <c r="G90" s="81"/>
    </row>
    <row r="91" spans="1:7" s="37" customFormat="1" ht="51" hidden="1">
      <c r="A91" s="85" t="s">
        <v>138</v>
      </c>
      <c r="B91" s="86" t="s">
        <v>53</v>
      </c>
      <c r="C91" s="91">
        <v>11663.2</v>
      </c>
      <c r="D91" s="25"/>
      <c r="E91" s="73"/>
      <c r="F91" s="73"/>
      <c r="G91" s="81"/>
    </row>
    <row r="92" spans="1:7" s="5" customFormat="1" ht="12.75" customHeight="1">
      <c r="A92" s="15" t="s">
        <v>54</v>
      </c>
      <c r="B92" s="32" t="s">
        <v>72</v>
      </c>
      <c r="C92" s="7">
        <f>C93+C95</f>
        <v>17054.4</v>
      </c>
      <c r="D92" s="98" t="e">
        <f>D93+#REF!+D95</f>
        <v>#REF!</v>
      </c>
      <c r="E92" s="7" t="e">
        <f>E93+#REF!+E95</f>
        <v>#REF!</v>
      </c>
      <c r="F92" s="7" t="e">
        <f>F93+#REF!+F95</f>
        <v>#REF!</v>
      </c>
      <c r="G92" s="47"/>
    </row>
    <row r="93" spans="1:7" s="5" customFormat="1" ht="25.5">
      <c r="A93" s="18" t="s">
        <v>55</v>
      </c>
      <c r="B93" s="32" t="s">
        <v>56</v>
      </c>
      <c r="C93" s="7">
        <f>C94</f>
        <v>17040</v>
      </c>
      <c r="D93" s="24"/>
      <c r="E93" s="69">
        <v>17040</v>
      </c>
      <c r="F93" s="69">
        <v>17040</v>
      </c>
      <c r="G93" s="47"/>
    </row>
    <row r="94" spans="1:6" ht="38.25">
      <c r="A94" s="19" t="s">
        <v>65</v>
      </c>
      <c r="B94" s="33" t="s">
        <v>57</v>
      </c>
      <c r="C94" s="77">
        <v>17040</v>
      </c>
      <c r="E94" s="63"/>
      <c r="F94" s="63"/>
    </row>
    <row r="95" spans="1:6" ht="38.25">
      <c r="A95" s="43" t="s">
        <v>24</v>
      </c>
      <c r="B95" s="32" t="s">
        <v>26</v>
      </c>
      <c r="C95" s="7">
        <f>C96</f>
        <v>14.4</v>
      </c>
      <c r="E95" s="69">
        <v>14.4</v>
      </c>
      <c r="F95" s="63"/>
    </row>
    <row r="96" spans="1:6" ht="25.5" customHeight="1">
      <c r="A96" s="19" t="s">
        <v>25</v>
      </c>
      <c r="B96" s="33" t="s">
        <v>27</v>
      </c>
      <c r="C96" s="77">
        <v>14.4</v>
      </c>
      <c r="E96" s="63"/>
      <c r="F96" s="63"/>
    </row>
    <row r="97" spans="1:7" s="5" customFormat="1" ht="16.5" thickBot="1">
      <c r="A97" s="20" t="s">
        <v>77</v>
      </c>
      <c r="B97" s="34"/>
      <c r="C97" s="21">
        <f>C44+C45</f>
        <v>396217.10000000003</v>
      </c>
      <c r="D97" s="100" t="e">
        <f>D44+D45</f>
        <v>#REF!</v>
      </c>
      <c r="E97" s="21" t="e">
        <f>E44+E45</f>
        <v>#REF!</v>
      </c>
      <c r="F97" s="21" t="e">
        <f>F44+F45</f>
        <v>#REF!</v>
      </c>
      <c r="G97" s="47"/>
    </row>
    <row r="98" spans="1:7" s="5" customFormat="1" ht="12.75">
      <c r="A98" s="3"/>
      <c r="B98" s="36"/>
      <c r="C98" s="3"/>
      <c r="D98" s="27"/>
      <c r="E98" s="47"/>
      <c r="G98" s="47"/>
    </row>
    <row r="99" ht="12.75">
      <c r="C99" s="22"/>
    </row>
    <row r="110" spans="1:7" s="5" customFormat="1" ht="12.75">
      <c r="A110" s="3"/>
      <c r="B110" s="36"/>
      <c r="C110" s="3"/>
      <c r="D110" s="24"/>
      <c r="E110" s="47"/>
      <c r="G110" s="47"/>
    </row>
    <row r="111" spans="1:7" s="5" customFormat="1" ht="12.75">
      <c r="A111" s="3"/>
      <c r="B111" s="36"/>
      <c r="C111" s="3"/>
      <c r="D111" s="25"/>
      <c r="E111" s="47"/>
      <c r="G111" s="47"/>
    </row>
    <row r="112" spans="1:7" s="10" customFormat="1" ht="12.75">
      <c r="A112" s="3"/>
      <c r="B112" s="36"/>
      <c r="C112" s="3"/>
      <c r="D112" s="23"/>
      <c r="E112" s="48"/>
      <c r="G112" s="48"/>
    </row>
    <row r="113" spans="1:7" s="5" customFormat="1" ht="12.75">
      <c r="A113" s="3"/>
      <c r="B113" s="36"/>
      <c r="C113" s="3"/>
      <c r="D113" s="25"/>
      <c r="E113" s="47"/>
      <c r="G113" s="47"/>
    </row>
    <row r="114" spans="1:7" s="10" customFormat="1" ht="12.75">
      <c r="A114" s="3"/>
      <c r="B114" s="36"/>
      <c r="C114" s="3"/>
      <c r="D114" s="23"/>
      <c r="E114" s="48"/>
      <c r="G114" s="48"/>
    </row>
    <row r="115" spans="1:7" s="5" customFormat="1" ht="12.75">
      <c r="A115" s="3"/>
      <c r="B115" s="36"/>
      <c r="C115" s="3"/>
      <c r="D115" s="25"/>
      <c r="E115" s="47"/>
      <c r="G115" s="47"/>
    </row>
    <row r="116" spans="1:7" s="10" customFormat="1" ht="12.75">
      <c r="A116" s="3"/>
      <c r="B116" s="36"/>
      <c r="C116" s="3"/>
      <c r="D116" s="23"/>
      <c r="E116" s="48"/>
      <c r="G116" s="48"/>
    </row>
    <row r="117" spans="1:7" s="10" customFormat="1" ht="12.75">
      <c r="A117" s="3"/>
      <c r="B117" s="36"/>
      <c r="C117" s="3"/>
      <c r="D117" s="26"/>
      <c r="E117" s="48"/>
      <c r="G117" s="48"/>
    </row>
    <row r="118" spans="1:7" s="10" customFormat="1" ht="12.75">
      <c r="A118" s="3"/>
      <c r="B118" s="36"/>
      <c r="C118" s="3"/>
      <c r="D118" s="26"/>
      <c r="E118" s="48"/>
      <c r="G118" s="48"/>
    </row>
    <row r="119" spans="1:7" s="9" customFormat="1" ht="15.75">
      <c r="A119" s="3"/>
      <c r="B119" s="36"/>
      <c r="C119" s="3"/>
      <c r="D119" s="24"/>
      <c r="E119" s="49"/>
      <c r="G119" s="49"/>
    </row>
  </sheetData>
  <sheetProtection/>
  <mergeCells count="6">
    <mergeCell ref="A7:C7"/>
    <mergeCell ref="B1:C1"/>
    <mergeCell ref="B2:C2"/>
    <mergeCell ref="B3:C3"/>
    <mergeCell ref="B4:C4"/>
    <mergeCell ref="B5:C5"/>
  </mergeCells>
  <printOptions horizontalCentered="1"/>
  <pageMargins left="0.61" right="0.5905511811023623" top="0.7874015748031497" bottom="0.7874015748031497" header="0.17" footer="0.5118110236220472"/>
  <pageSetup horizontalDpi="1200" verticalDpi="12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Туренкова Ю. Е.</cp:lastModifiedBy>
  <cp:lastPrinted>2013-03-26T10:19:44Z</cp:lastPrinted>
  <dcterms:created xsi:type="dcterms:W3CDTF">2002-10-10T06:25:05Z</dcterms:created>
  <dcterms:modified xsi:type="dcterms:W3CDTF">2013-04-03T10:24:00Z</dcterms:modified>
  <cp:category/>
  <cp:version/>
  <cp:contentType/>
  <cp:contentStatus/>
</cp:coreProperties>
</file>