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480" windowHeight="9240" tabRatio="599"/>
  </bookViews>
  <sheets>
    <sheet name="1 целевые" sheetId="3" r:id="rId1"/>
    <sheet name="2 прогр меропр" sheetId="5" r:id="rId2"/>
    <sheet name="3 хотелки" sheetId="1" r:id="rId3"/>
  </sheets>
  <definedNames>
    <definedName name="_xlnm.Print_Titles" localSheetId="1">'2 прогр меропр'!$3:$4</definedName>
    <definedName name="_xlnm.Print_Titles" localSheetId="2">'3 хотелки'!$3:$4</definedName>
    <definedName name="_xlnm.Print_Area" localSheetId="1">'2 прогр меропр'!$A:$K</definedName>
    <definedName name="_xlnm.Print_Area" localSheetId="2">'3 хотелки'!$A$1:$E$6</definedName>
  </definedNames>
  <calcPr calcId="145621"/>
</workbook>
</file>

<file path=xl/calcChain.xml><?xml version="1.0" encoding="utf-8"?>
<calcChain xmlns="http://schemas.openxmlformats.org/spreadsheetml/2006/main">
  <c r="E5" i="5" l="1"/>
  <c r="H5" i="5"/>
  <c r="E12" i="5"/>
  <c r="E11" i="5"/>
  <c r="E10" i="5"/>
  <c r="E9" i="5"/>
  <c r="H12" i="5"/>
  <c r="H11" i="5"/>
  <c r="H10" i="5"/>
  <c r="E163" i="5"/>
  <c r="H163" i="5"/>
  <c r="E162" i="5"/>
  <c r="H162" i="5"/>
  <c r="H157" i="5" s="1"/>
  <c r="E8" i="5"/>
  <c r="H9" i="5"/>
  <c r="H8" i="5"/>
  <c r="E205" i="5"/>
  <c r="E212" i="5"/>
  <c r="E209" i="5"/>
  <c r="H205" i="5"/>
  <c r="H212" i="5"/>
  <c r="H209" i="5"/>
  <c r="H181" i="5"/>
  <c r="E181" i="5"/>
  <c r="E133" i="5"/>
  <c r="H133" i="5"/>
  <c r="H13" i="5"/>
  <c r="H14" i="5"/>
  <c r="H15" i="5"/>
  <c r="H16" i="5"/>
  <c r="H17" i="5"/>
  <c r="H18" i="5"/>
  <c r="H19" i="5"/>
  <c r="H20" i="5"/>
  <c r="E22" i="5"/>
  <c r="E24" i="5"/>
  <c r="H134" i="5"/>
  <c r="H135" i="5"/>
  <c r="H137" i="5"/>
  <c r="H138" i="5"/>
  <c r="H139" i="5"/>
  <c r="H140" i="5"/>
  <c r="E157" i="5" l="1"/>
  <c r="E19" i="5"/>
  <c r="E17" i="5"/>
  <c r="E15" i="5"/>
  <c r="E20" i="5"/>
  <c r="E18" i="5"/>
  <c r="E16" i="5"/>
  <c r="E139" i="5"/>
  <c r="E137" i="5"/>
  <c r="E140" i="5"/>
  <c r="E138" i="5"/>
  <c r="H158" i="5"/>
  <c r="E135" i="5"/>
  <c r="E134" i="5"/>
  <c r="H128" i="5"/>
  <c r="H125" i="5" s="1"/>
  <c r="E216" i="5"/>
  <c r="E199" i="5"/>
  <c r="E183" i="5" s="1"/>
  <c r="E198" i="5"/>
  <c r="E190" i="5"/>
  <c r="E189" i="5" s="1"/>
  <c r="E175" i="5"/>
  <c r="E174" i="5"/>
  <c r="E173" i="5" s="1"/>
  <c r="E166" i="5"/>
  <c r="E158" i="5" s="1"/>
  <c r="E151" i="5"/>
  <c r="E149" i="5" s="1"/>
  <c r="E150" i="5"/>
  <c r="E143" i="5"/>
  <c r="E142" i="5"/>
  <c r="E128" i="5"/>
  <c r="E125" i="5" s="1"/>
  <c r="E119" i="5"/>
  <c r="E118" i="5"/>
  <c r="E112" i="5"/>
  <c r="E109" i="5" s="1"/>
  <c r="E103" i="5"/>
  <c r="E101" i="5" s="1"/>
  <c r="E95" i="5"/>
  <c r="E88" i="5"/>
  <c r="E87" i="5"/>
  <c r="E80" i="5"/>
  <c r="E79" i="5"/>
  <c r="E72" i="5"/>
  <c r="E71" i="5"/>
  <c r="E70" i="5"/>
  <c r="E69" i="5" s="1"/>
  <c r="E64" i="5"/>
  <c r="E63" i="5"/>
  <c r="E62" i="5"/>
  <c r="E61" i="5"/>
  <c r="E56" i="5"/>
  <c r="E55" i="5"/>
  <c r="E54" i="5"/>
  <c r="E53" i="5" s="1"/>
  <c r="E48" i="5"/>
  <c r="E47" i="5"/>
  <c r="E46" i="5"/>
  <c r="E38" i="5"/>
  <c r="E30" i="5"/>
  <c r="H213" i="5"/>
  <c r="E213" i="5"/>
  <c r="H197" i="5"/>
  <c r="H189" i="5"/>
  <c r="H173" i="5"/>
  <c r="H165" i="5"/>
  <c r="E165" i="5"/>
  <c r="H149" i="5"/>
  <c r="H141" i="5"/>
  <c r="E141" i="5"/>
  <c r="E117" i="5"/>
  <c r="H117" i="5"/>
  <c r="H109" i="5"/>
  <c r="H101" i="5"/>
  <c r="H93" i="5"/>
  <c r="E93" i="5"/>
  <c r="H85" i="5"/>
  <c r="H77" i="5"/>
  <c r="E77" i="5"/>
  <c r="H69" i="5"/>
  <c r="H61" i="5"/>
  <c r="H53" i="5"/>
  <c r="H45" i="5"/>
  <c r="H37" i="5"/>
  <c r="E37" i="5"/>
  <c r="H29" i="5"/>
  <c r="H21" i="5"/>
  <c r="H208" i="5"/>
  <c r="E208" i="5"/>
  <c r="H183" i="5"/>
  <c r="H182" i="5"/>
  <c r="H159" i="5"/>
  <c r="E159" i="5"/>
  <c r="E182" i="5" l="1"/>
  <c r="E21" i="5"/>
  <c r="E85" i="5"/>
  <c r="E45" i="5"/>
  <c r="E197" i="5"/>
  <c r="E29" i="5"/>
  <c r="E7" i="5" l="1"/>
  <c r="H7" i="5"/>
  <c r="E14" i="5" l="1"/>
  <c r="E13" i="5" s="1"/>
  <c r="H6" i="5"/>
  <c r="E6" i="5" l="1"/>
</calcChain>
</file>

<file path=xl/sharedStrings.xml><?xml version="1.0" encoding="utf-8"?>
<sst xmlns="http://schemas.openxmlformats.org/spreadsheetml/2006/main" count="1012" uniqueCount="145">
  <si>
    <t>№ п/п</t>
  </si>
  <si>
    <t>Объем финанси-рования, млн.руб.</t>
  </si>
  <si>
    <t>ИТОГО:</t>
  </si>
  <si>
    <t>№</t>
  </si>
  <si>
    <t>Наименование показателя</t>
  </si>
  <si>
    <t>Ед. изм.</t>
  </si>
  <si>
    <t>%</t>
  </si>
  <si>
    <t>Уровень зарегистрированной безработицы в МО</t>
  </si>
  <si>
    <t>Среднемесячная заработная плата работников крупных и средних предприятий МО</t>
  </si>
  <si>
    <t>руб.</t>
  </si>
  <si>
    <t xml:space="preserve">2013
Отчет </t>
  </si>
  <si>
    <t xml:space="preserve">2014
Оценка </t>
  </si>
  <si>
    <t>2015
Прогноз</t>
  </si>
  <si>
    <t>2016
Прогноз</t>
  </si>
  <si>
    <t>2017 
Прогноз</t>
  </si>
  <si>
    <t>Всего</t>
  </si>
  <si>
    <t>2.2.</t>
  </si>
  <si>
    <t>2.1.</t>
  </si>
  <si>
    <t>2.</t>
  </si>
  <si>
    <t>1.</t>
  </si>
  <si>
    <t>ВБС</t>
  </si>
  <si>
    <t>МБ</t>
  </si>
  <si>
    <t>ФБ</t>
  </si>
  <si>
    <t>ОБ</t>
  </si>
  <si>
    <t>По годам реализации</t>
  </si>
  <si>
    <t>Соисполнители, участники, исполнители</t>
  </si>
  <si>
    <t>Объемы и источники финансирования (тыс. руб.)</t>
  </si>
  <si>
    <t xml:space="preserve"> Срок выполнения</t>
  </si>
  <si>
    <t xml:space="preserve"> № п/п</t>
  </si>
  <si>
    <t>Примечание</t>
  </si>
  <si>
    <t>Ключевые целевые показатели КПР</t>
  </si>
  <si>
    <t>Сроки исполнения</t>
  </si>
  <si>
    <t>Наименование мероприятия</t>
  </si>
  <si>
    <t>Цели и задачи мероприятия</t>
  </si>
  <si>
    <t>родившихся на 1000 человек</t>
  </si>
  <si>
    <t>умерших на 1000 человек</t>
  </si>
  <si>
    <t>Коэффициент смертности</t>
  </si>
  <si>
    <t>Коэффициент рождаемости</t>
  </si>
  <si>
    <t>-</t>
  </si>
  <si>
    <t>3.</t>
  </si>
  <si>
    <t>5.</t>
  </si>
  <si>
    <t>5.1.</t>
  </si>
  <si>
    <t xml:space="preserve">МБУ УМС СЗ ЗАТО Видяево </t>
  </si>
  <si>
    <t>2014-2015</t>
  </si>
  <si>
    <t>1.6.</t>
  </si>
  <si>
    <t>1.7.</t>
  </si>
  <si>
    <t>1.12.</t>
  </si>
  <si>
    <t>1.13.</t>
  </si>
  <si>
    <t>1.14.</t>
  </si>
  <si>
    <t>2018 
Прогноз</t>
  </si>
  <si>
    <t>2019 
Прогноз</t>
  </si>
  <si>
    <t>2020
Прогноз</t>
  </si>
  <si>
    <t>ед.</t>
  </si>
  <si>
    <t xml:space="preserve">Всего </t>
  </si>
  <si>
    <t>Подпрограмма 1 "Обеспечение комфортной среды проживания населения муниципального образования"</t>
  </si>
  <si>
    <t xml:space="preserve">Обеспечение охвата общедоступным качественным общим образованием детей в общеобразовательных учреждениях </t>
  </si>
  <si>
    <t xml:space="preserve">Увеличение доли молодежи, участвующей в творческих конкурсах и фестивалях различного уровня </t>
  </si>
  <si>
    <t>12,5</t>
  </si>
  <si>
    <t>13</t>
  </si>
  <si>
    <t>Количество интеллектуально-развивающих и культурно-досуговых программ</t>
  </si>
  <si>
    <t>Доля выполненных мероприятий от запланированных</t>
  </si>
  <si>
    <t>Строительство автозаправочной станции</t>
  </si>
  <si>
    <t>С момента заключения муниципального контракта</t>
  </si>
  <si>
    <t>С целью удовлетворения потребностей автовладельцев ЗАТО Видяево в бензине, дизельном топливе и других горюче-смазочных материалах, а также в дополнительных услугах.</t>
  </si>
  <si>
    <t>2014-2020</t>
  </si>
  <si>
    <r>
      <rPr>
        <b/>
        <sz val="11"/>
        <color theme="1"/>
        <rFont val="Times New Roman"/>
        <family val="1"/>
        <charset val="204"/>
      </rPr>
      <t>Задача 1:</t>
    </r>
    <r>
      <rPr>
        <sz val="11"/>
        <color theme="1"/>
        <rFont val="Times New Roman"/>
        <family val="1"/>
        <charset val="204"/>
      </rPr>
      <t xml:space="preserve"> Обеспечение улучшения жилищных условий жизни населения и благоустроенности территории
</t>
    </r>
    <r>
      <rPr>
        <b/>
        <sz val="11"/>
        <color theme="1"/>
        <rFont val="Times New Roman"/>
        <family val="1"/>
        <charset val="204"/>
      </rPr>
      <t>(Подпрограмма 1</t>
    </r>
    <r>
      <rPr>
        <sz val="11"/>
        <color theme="1"/>
        <rFont val="Times New Roman"/>
        <family val="1"/>
        <charset val="204"/>
      </rPr>
      <t xml:space="preserve">                               </t>
    </r>
    <r>
      <rPr>
        <u/>
        <sz val="11"/>
        <color theme="1"/>
        <rFont val="Times New Roman"/>
        <family val="1"/>
        <charset val="204"/>
      </rPr>
      <t>"Обеспечение комфортной среды проживания населения муниципального образования"</t>
    </r>
    <r>
      <rPr>
        <sz val="11"/>
        <color theme="1"/>
        <rFont val="Times New Roman"/>
        <family val="1"/>
        <charset val="204"/>
      </rPr>
      <t>)</t>
    </r>
  </si>
  <si>
    <t>36932,6</t>
  </si>
  <si>
    <t>38483,7</t>
  </si>
  <si>
    <t>40100,0</t>
  </si>
  <si>
    <t>41784,2</t>
  </si>
  <si>
    <t>43539,2</t>
  </si>
  <si>
    <t>45188,2</t>
  </si>
  <si>
    <t>47086,2</t>
  </si>
  <si>
    <t>49063,8</t>
  </si>
  <si>
    <t>ПКСЭР, подпрограмма, мероприятие</t>
  </si>
  <si>
    <t>ПКСЭР</t>
  </si>
  <si>
    <t>Мероприятие 1                     Строительство участков линий уличного освещения</t>
  </si>
  <si>
    <t>Мероприятие 3                 Строительство автомобильной стоянки (ПИР)</t>
  </si>
  <si>
    <t>2015-2016</t>
  </si>
  <si>
    <t>Мероприятие 4                                         Капитальный ремонт объектов жилищного фонда</t>
  </si>
  <si>
    <t>Мероприятие 5                                 Капитальный ремонт котельной</t>
  </si>
  <si>
    <t>Мероприятие 6                               Капитальный ремонт тепловых сетей поселка</t>
  </si>
  <si>
    <t>Мероприятие 7                             Капитальный ремонт объектов благоустройства</t>
  </si>
  <si>
    <t>Мероприятие 8                            Капитальный ремонт оборудования детских площадок</t>
  </si>
  <si>
    <t>Мероприятие 9                                Капитальный ремонт полигона ТБО</t>
  </si>
  <si>
    <t>Мероприятие 10                               Капитальный ремонт газовых установок</t>
  </si>
  <si>
    <t xml:space="preserve">Мероприятие 1                             Капитальный ремонт объектов культуры
                           </t>
  </si>
  <si>
    <t>МБУ УМС СЗ ЗАТО Видяево</t>
  </si>
  <si>
    <t>Мероприятие 2                           Приобритение основных средств для учреждений культуры</t>
  </si>
  <si>
    <t>Мероприятие 1                              Поверка и замена оборудования узлов учета тепловой энергии и ХВС</t>
  </si>
  <si>
    <t xml:space="preserve">Мероприятие 2                         Приобритение основных средств для учреждений физической культуры и массового спорта                         </t>
  </si>
  <si>
    <t>1.1.</t>
  </si>
  <si>
    <t>1.2.</t>
  </si>
  <si>
    <t>1.3.</t>
  </si>
  <si>
    <t>1.4.</t>
  </si>
  <si>
    <t>1.5.</t>
  </si>
  <si>
    <t>1.8.</t>
  </si>
  <si>
    <t>1.9.</t>
  </si>
  <si>
    <t>1.10.</t>
  </si>
  <si>
    <t>1.11.</t>
  </si>
  <si>
    <t>Мероприятие 1                    Капитальный (текущий) ремонт зданий образовательных учреждений</t>
  </si>
  <si>
    <t>МКУ "Отдел ОКСМП Адми-нистрации ЗАТО Видяево"; МБОУ СОШ ЗАТО Видяево; МБДОУ № 1 ЗАТО Видяево;  МБДОУ № 2 ЗАТО Видяево;  МБОУ ДОД "Видяевская ДМШ"; МБОО ДОД "Олимп" ЗАТО Видяево</t>
  </si>
  <si>
    <t>МАУ СОК "Фрегат"</t>
  </si>
  <si>
    <t xml:space="preserve">МБУ УМС СЗ ЗАТО Видяево,   МАУ СОК "Фрегат"                              </t>
  </si>
  <si>
    <r>
      <t xml:space="preserve"> </t>
    </r>
    <r>
      <rPr>
        <b/>
        <sz val="11"/>
        <color theme="1"/>
        <rFont val="Times New Roman"/>
        <family val="1"/>
        <charset val="204"/>
      </rPr>
      <t xml:space="preserve">Задача 2: </t>
    </r>
    <r>
      <rPr>
        <sz val="11"/>
        <color theme="1"/>
        <rFont val="Times New Roman"/>
        <family val="1"/>
        <charset val="204"/>
      </rPr>
      <t xml:space="preserve">                                Развитие системы образования                                     
</t>
    </r>
    <r>
      <rPr>
        <b/>
        <sz val="11"/>
        <color theme="1"/>
        <rFont val="Times New Roman"/>
        <family val="1"/>
        <charset val="204"/>
      </rPr>
      <t xml:space="preserve">(Подпрограмма 2                                 </t>
    </r>
    <r>
      <rPr>
        <u/>
        <sz val="11"/>
        <color theme="1"/>
        <rFont val="Times New Roman"/>
        <family val="1"/>
        <charset val="204"/>
      </rPr>
      <t>"Развитие образования в ЗАТО Видяево"</t>
    </r>
    <r>
      <rPr>
        <b/>
        <sz val="11"/>
        <color theme="1"/>
        <rFont val="Times New Roman"/>
        <family val="1"/>
        <charset val="204"/>
      </rPr>
      <t>)</t>
    </r>
  </si>
  <si>
    <r>
      <rPr>
        <b/>
        <sz val="11"/>
        <color theme="1"/>
        <rFont val="Times New Roman"/>
        <family val="1"/>
        <charset val="204"/>
      </rPr>
      <t xml:space="preserve">Задача 4                              Развитие культурно-массовой работы      </t>
    </r>
    <r>
      <rPr>
        <sz val="11"/>
        <color theme="1"/>
        <rFont val="Times New Roman"/>
        <family val="1"/>
        <charset val="204"/>
      </rPr>
      <t xml:space="preserve">                               
(</t>
    </r>
    <r>
      <rPr>
        <b/>
        <sz val="11"/>
        <color theme="1"/>
        <rFont val="Times New Roman"/>
        <family val="1"/>
        <charset val="204"/>
      </rPr>
      <t xml:space="preserve">Подпрограмма 4    </t>
    </r>
    <r>
      <rPr>
        <sz val="11"/>
        <color theme="1"/>
        <rFont val="Times New Roman"/>
        <family val="1"/>
        <charset val="204"/>
      </rPr>
      <t xml:space="preserve">        </t>
    </r>
    <r>
      <rPr>
        <u/>
        <sz val="11"/>
        <color theme="1"/>
        <rFont val="Times New Roman"/>
        <family val="1"/>
        <charset val="204"/>
      </rPr>
      <t>"Развитие культуры и сохранение культурного наследия в ЗАТО Видяево"</t>
    </r>
  </si>
  <si>
    <t>3.1.</t>
  </si>
  <si>
    <t>3.2.</t>
  </si>
  <si>
    <t>4.</t>
  </si>
  <si>
    <t>4.1.</t>
  </si>
  <si>
    <t>4.2.</t>
  </si>
  <si>
    <t>МБУК ОУБ ЗАТО Видяево</t>
  </si>
  <si>
    <t>МКУ "Отдел ОКСМП Администрации ЗАТО Видяево"; МБОУ СОШ ЗАТО Видяево; МБДОУ № 1 ЗАТО Видяево;  МБДОУ № 2 ЗАТО Видяево;  МБОУ ДОД "Видяевская ДМШ"; МБОО ДОД "Олимп" ЗАТО Видяево</t>
  </si>
  <si>
    <t xml:space="preserve"> МБУ УМС СЗ ЗАТО Видяево; МБУК ОУБ ЗАТО Видяево</t>
  </si>
  <si>
    <t>Мероприятие 11                               Капитальный ремонт пожарной сигнализации</t>
  </si>
  <si>
    <t xml:space="preserve">Мероприятие 2                         Приобретение основных средств для учреждений образования                        </t>
  </si>
  <si>
    <r>
      <rPr>
        <b/>
        <sz val="11"/>
        <color theme="1"/>
        <rFont val="Times New Roman"/>
        <family val="1"/>
        <charset val="204"/>
      </rPr>
      <t xml:space="preserve">Задача 5                                                 </t>
    </r>
    <r>
      <rPr>
        <sz val="11"/>
        <color theme="1"/>
        <rFont val="Times New Roman"/>
        <family val="1"/>
        <charset val="204"/>
      </rPr>
      <t xml:space="preserve">Внедрение энергосберегающих технологий 
</t>
    </r>
    <r>
      <rPr>
        <b/>
        <sz val="11"/>
        <color theme="1"/>
        <rFont val="Times New Roman"/>
        <family val="1"/>
        <charset val="204"/>
      </rPr>
      <t xml:space="preserve">(Подпрограмма 5 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  </t>
    </r>
    <r>
      <rPr>
        <sz val="11"/>
        <color theme="1"/>
        <rFont val="Times New Roman"/>
        <family val="1"/>
        <charset val="204"/>
      </rPr>
      <t xml:space="preserve">                           </t>
    </r>
    <r>
      <rPr>
        <u/>
        <sz val="11"/>
        <color theme="1"/>
        <rFont val="Times New Roman"/>
        <family val="1"/>
        <charset val="204"/>
      </rPr>
      <t xml:space="preserve">"Энергоэффективность и развитие энергетики" </t>
    </r>
    <r>
      <rPr>
        <sz val="11"/>
        <color theme="1"/>
        <rFont val="Times New Roman"/>
        <family val="1"/>
        <charset val="204"/>
      </rPr>
      <t>)</t>
    </r>
  </si>
  <si>
    <t xml:space="preserve">Подпрограмма 2 "Развитие образования в ЗАТО Видяево" </t>
  </si>
  <si>
    <t xml:space="preserve">Подпрограмма 3 "Развитие физической культуры и спорта в ЗАТО Видяево" </t>
  </si>
  <si>
    <t xml:space="preserve">Подпрограмма 4 "Развитие культуры и сохранение культурного наследия в ЗАТО Видяево" </t>
  </si>
  <si>
    <t xml:space="preserve">Подпрограмма 5 "Энергоэффективность и развитие энергетики" </t>
  </si>
  <si>
    <t>Целевые значения показателей реализации ПКСЭР</t>
  </si>
  <si>
    <r>
      <rPr>
        <b/>
        <sz val="11"/>
        <color theme="1"/>
        <rFont val="Times New Roman"/>
        <family val="1"/>
        <charset val="204"/>
      </rPr>
      <t>Задача 3:</t>
    </r>
    <r>
      <rPr>
        <sz val="11"/>
        <color theme="1"/>
        <rFont val="Times New Roman"/>
        <family val="1"/>
        <charset val="204"/>
      </rPr>
      <t xml:space="preserve"> Развитие массового спорта, пропаганда здорового
образа жизни среди молодежи и жителей 
(</t>
    </r>
    <r>
      <rPr>
        <b/>
        <sz val="11"/>
        <color theme="1"/>
        <rFont val="Times New Roman"/>
        <family val="1"/>
        <charset val="204"/>
      </rPr>
      <t>Подпрограмма 3</t>
    </r>
    <r>
      <rPr>
        <sz val="11"/>
        <color theme="1"/>
        <rFont val="Times New Roman"/>
        <family val="1"/>
        <charset val="204"/>
      </rPr>
      <t xml:space="preserve">                               </t>
    </r>
    <r>
      <rPr>
        <u/>
        <sz val="11"/>
        <color theme="1"/>
        <rFont val="Times New Roman"/>
        <family val="1"/>
        <charset val="204"/>
      </rPr>
      <t>"Развитие физической культуры и спорта в ЗАТО Видяево"</t>
    </r>
    <r>
      <rPr>
        <sz val="11"/>
        <color theme="1"/>
        <rFont val="Times New Roman"/>
        <family val="1"/>
        <charset val="204"/>
      </rPr>
      <t>)</t>
    </r>
  </si>
  <si>
    <t>Перечень программных мероприятий и объемы их финансирования</t>
  </si>
  <si>
    <t>Перечень дополнительных мероприятий ПКСЭР</t>
  </si>
  <si>
    <t>нет данных</t>
  </si>
  <si>
    <t xml:space="preserve">Доля замененных коммунальных сетей от общего количества изношенных </t>
  </si>
  <si>
    <t xml:space="preserve">Доля площади отремонтированного жилого фонда от подлежащего к ремонту </t>
  </si>
  <si>
    <t>Доля  населения ЗАТО  в  возрасте  от 18 до 65 лет,   систематически  занимающегося  физической культурой и спортом   от общей численности населения  такого  возраста</t>
  </si>
  <si>
    <t>Приложение 1 к Программе</t>
  </si>
  <si>
    <t>Приложение 2 к Программе</t>
  </si>
  <si>
    <t>Приложение 3 к Программе</t>
  </si>
  <si>
    <t xml:space="preserve">Мероприятие 2                    Строительство КНС по ул. Центральная и участка сети водоотведения по ул. Заречная </t>
  </si>
  <si>
    <t>Мероприятие 12                      Поддержание в надлежащем состоянии законсервированных зданий включенных в состав муниципальной казны</t>
  </si>
  <si>
    <t>Мероприятие 13                                 Приобретение основных средств на развитие жилищно-коммунального комплекса</t>
  </si>
  <si>
    <t>Мероприятие 14                          Техническая поддержка пустующего жилого фонда с последующим капитальным ремонтом для предоставления жилья молодым специалистам</t>
  </si>
  <si>
    <t>для определения необходима разработка проектно-сметной документации</t>
  </si>
  <si>
    <t>2016-2020</t>
  </si>
  <si>
    <t>2014-2018</t>
  </si>
  <si>
    <t>2014-2019</t>
  </si>
  <si>
    <t xml:space="preserve">Мероприятие 1                          Строительство лыжного стадиона муниципального бюджетного учреждения дополнительного образования детей Видяевского детского оздоровительно-образовательного (профильного) центра "Олимп" </t>
  </si>
  <si>
    <t>2015-2017</t>
  </si>
  <si>
    <t>2015-2019</t>
  </si>
  <si>
    <t>13,6</t>
  </si>
  <si>
    <t>2,9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</si>
</sst>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00000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33">
    <xf numFmtId="0" fontId="0" fillId="0" borderId="0" xfId="0"/>
    <xf numFmtId="0" fontId="2" fillId="0" borderId="0" xfId="0" applyFont="1"/>
    <xf numFmtId="0" fontId="4" fillId="0" borderId="0" xfId="1" applyNumberFormat="1" applyFont="1" applyAlignment="1">
      <alignment horizontal="center"/>
    </xf>
    <xf numFmtId="0" fontId="2" fillId="0" borderId="0" xfId="0" applyFont="1" applyFill="1" applyBorder="1"/>
    <xf numFmtId="0" fontId="2" fillId="0" borderId="7" xfId="0" applyFont="1" applyFill="1" applyBorder="1" applyAlignment="1">
      <alignment horizontal="center" vertical="top"/>
    </xf>
    <xf numFmtId="0" fontId="4" fillId="0" borderId="0" xfId="1" applyFont="1"/>
    <xf numFmtId="0" fontId="4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3" fillId="6" borderId="7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2" fontId="2" fillId="0" borderId="0" xfId="0" applyNumberFormat="1" applyFont="1"/>
    <xf numFmtId="0" fontId="5" fillId="0" borderId="0" xfId="0" applyFont="1" applyAlignment="1">
      <alignment horizontal="justify"/>
    </xf>
    <xf numFmtId="0" fontId="2" fillId="0" borderId="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top"/>
    </xf>
    <xf numFmtId="164" fontId="8" fillId="0" borderId="7" xfId="1" applyNumberFormat="1" applyFont="1" applyFill="1" applyBorder="1" applyAlignment="1">
      <alignment horizontal="center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right"/>
    </xf>
    <xf numFmtId="164" fontId="6" fillId="0" borderId="7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9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164" fontId="6" fillId="0" borderId="3" xfId="0" applyNumberFormat="1" applyFont="1" applyFill="1" applyBorder="1" applyAlignment="1">
      <alignment horizontal="right"/>
    </xf>
    <xf numFmtId="0" fontId="8" fillId="0" borderId="7" xfId="1" applyFont="1" applyBorder="1" applyAlignment="1">
      <alignment horizontal="center" vertical="center" wrapText="1"/>
    </xf>
    <xf numFmtId="164" fontId="8" fillId="0" borderId="7" xfId="1" applyNumberFormat="1" applyFont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right" vertical="center" wrapText="1"/>
    </xf>
    <xf numFmtId="0" fontId="8" fillId="0" borderId="7" xfId="1" applyFont="1" applyFill="1" applyBorder="1" applyAlignment="1">
      <alignment horizontal="center" vertical="top" wrapText="1"/>
    </xf>
    <xf numFmtId="164" fontId="8" fillId="0" borderId="7" xfId="1" applyNumberFormat="1" applyFont="1" applyFill="1" applyBorder="1" applyAlignment="1">
      <alignment horizontal="right" vertical="top" wrapText="1"/>
    </xf>
    <xf numFmtId="164" fontId="8" fillId="0" borderId="7" xfId="1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Alignment="1">
      <alignment horizontal="right"/>
    </xf>
    <xf numFmtId="164" fontId="7" fillId="0" borderId="7" xfId="0" applyNumberFormat="1" applyFont="1" applyFill="1" applyBorder="1" applyAlignment="1">
      <alignment horizontal="right"/>
    </xf>
    <xf numFmtId="164" fontId="8" fillId="0" borderId="7" xfId="1" applyNumberFormat="1" applyFont="1" applyFill="1" applyBorder="1" applyAlignment="1">
      <alignment vertical="center" wrapText="1"/>
    </xf>
    <xf numFmtId="164" fontId="6" fillId="0" borderId="7" xfId="1" applyNumberFormat="1" applyFont="1" applyFill="1" applyBorder="1" applyAlignment="1">
      <alignment vertical="center" wrapText="1"/>
    </xf>
    <xf numFmtId="164" fontId="6" fillId="0" borderId="7" xfId="0" applyNumberFormat="1" applyFont="1" applyFill="1" applyBorder="1" applyAlignment="1">
      <alignment horizontal="right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8" fillId="0" borderId="9" xfId="1" applyNumberFormat="1" applyFont="1" applyFill="1" applyBorder="1" applyAlignment="1">
      <alignment horizontal="right" vertical="top" wrapText="1"/>
    </xf>
    <xf numFmtId="0" fontId="8" fillId="0" borderId="7" xfId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right" vertical="center"/>
    </xf>
    <xf numFmtId="0" fontId="8" fillId="0" borderId="2" xfId="1" applyFont="1" applyFill="1" applyBorder="1" applyAlignment="1">
      <alignment horizontal="center" vertical="center" wrapText="1"/>
    </xf>
    <xf numFmtId="0" fontId="2" fillId="0" borderId="0" xfId="0" applyFont="1"/>
    <xf numFmtId="164" fontId="8" fillId="4" borderId="7" xfId="1" applyNumberFormat="1" applyFont="1" applyFill="1" applyBorder="1" applyAlignment="1">
      <alignment horizontal="right" vertical="center" wrapText="1"/>
    </xf>
    <xf numFmtId="164" fontId="8" fillId="4" borderId="7" xfId="1" applyNumberFormat="1" applyFont="1" applyFill="1" applyBorder="1" applyAlignment="1">
      <alignment vertical="top"/>
    </xf>
    <xf numFmtId="0" fontId="2" fillId="4" borderId="0" xfId="0" applyFont="1" applyFill="1" applyBorder="1"/>
    <xf numFmtId="164" fontId="8" fillId="4" borderId="2" xfId="1" applyNumberFormat="1" applyFont="1" applyFill="1" applyBorder="1" applyAlignment="1">
      <alignment horizontal="right" vertical="center" wrapText="1"/>
    </xf>
    <xf numFmtId="0" fontId="2" fillId="0" borderId="7" xfId="0" applyFont="1" applyBorder="1"/>
    <xf numFmtId="0" fontId="2" fillId="0" borderId="0" xfId="0" applyFont="1" applyAlignment="1">
      <alignment horizontal="right"/>
    </xf>
    <xf numFmtId="164" fontId="8" fillId="0" borderId="2" xfId="1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/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/>
    <xf numFmtId="164" fontId="2" fillId="0" borderId="0" xfId="0" applyNumberFormat="1" applyFont="1" applyFill="1" applyAlignment="1">
      <alignment horizontal="right"/>
    </xf>
    <xf numFmtId="164" fontId="2" fillId="5" borderId="7" xfId="1" applyNumberFormat="1" applyFont="1" applyFill="1" applyBorder="1" applyAlignment="1">
      <alignment horizontal="right"/>
    </xf>
    <xf numFmtId="164" fontId="4" fillId="5" borderId="7" xfId="1" applyNumberFormat="1" applyFont="1" applyFill="1" applyBorder="1" applyAlignment="1">
      <alignment horizontal="center" vertical="center" wrapText="1"/>
    </xf>
    <xf numFmtId="164" fontId="4" fillId="5" borderId="7" xfId="1" applyNumberFormat="1" applyFont="1" applyFill="1" applyBorder="1" applyAlignment="1">
      <alignment horizontal="right"/>
    </xf>
    <xf numFmtId="164" fontId="4" fillId="5" borderId="7" xfId="1" applyNumberFormat="1" applyFont="1" applyFill="1" applyBorder="1" applyAlignment="1">
      <alignment horizontal="right" vertical="center" wrapText="1"/>
    </xf>
    <xf numFmtId="0" fontId="4" fillId="5" borderId="7" xfId="1" applyFont="1" applyFill="1" applyBorder="1" applyAlignment="1">
      <alignment horizontal="center"/>
    </xf>
    <xf numFmtId="0" fontId="4" fillId="5" borderId="7" xfId="1" applyFont="1" applyFill="1" applyBorder="1" applyAlignment="1">
      <alignment horizontal="center" vertical="top"/>
    </xf>
    <xf numFmtId="0" fontId="4" fillId="5" borderId="2" xfId="1" applyFont="1" applyFill="1" applyBorder="1" applyAlignment="1">
      <alignment horizontal="center" vertical="top"/>
    </xf>
    <xf numFmtId="164" fontId="4" fillId="5" borderId="2" xfId="1" applyNumberFormat="1" applyFont="1" applyFill="1" applyBorder="1" applyAlignment="1">
      <alignment horizontal="right" vertical="center" wrapText="1"/>
    </xf>
    <xf numFmtId="164" fontId="4" fillId="5" borderId="2" xfId="1" applyNumberFormat="1" applyFont="1" applyFill="1" applyBorder="1" applyAlignment="1">
      <alignment horizontal="center" vertical="center" wrapText="1"/>
    </xf>
    <xf numFmtId="0" fontId="14" fillId="5" borderId="7" xfId="1" applyFont="1" applyFill="1" applyBorder="1" applyAlignment="1">
      <alignment horizontal="center" vertical="center" wrapText="1"/>
    </xf>
    <xf numFmtId="164" fontId="14" fillId="5" borderId="7" xfId="1" applyNumberFormat="1" applyFont="1" applyFill="1" applyBorder="1" applyAlignment="1">
      <alignment horizontal="right" vertical="center" wrapText="1"/>
    </xf>
    <xf numFmtId="0" fontId="14" fillId="5" borderId="7" xfId="1" applyFont="1" applyFill="1" applyBorder="1" applyAlignment="1">
      <alignment horizontal="center" vertical="top" wrapText="1"/>
    </xf>
    <xf numFmtId="0" fontId="4" fillId="5" borderId="8" xfId="1" applyFont="1" applyFill="1" applyBorder="1" applyAlignment="1">
      <alignment horizontal="center" vertical="center" wrapText="1"/>
    </xf>
    <xf numFmtId="164" fontId="9" fillId="5" borderId="7" xfId="0" applyNumberFormat="1" applyFont="1" applyFill="1" applyBorder="1" applyAlignment="1"/>
    <xf numFmtId="164" fontId="4" fillId="5" borderId="8" xfId="1" applyNumberFormat="1" applyFont="1" applyFill="1" applyBorder="1" applyAlignment="1">
      <alignment horizontal="center" vertical="center" wrapText="1"/>
    </xf>
    <xf numFmtId="164" fontId="4" fillId="5" borderId="8" xfId="1" applyNumberFormat="1" applyFont="1" applyFill="1" applyBorder="1" applyAlignment="1">
      <alignment wrapText="1"/>
    </xf>
    <xf numFmtId="0" fontId="4" fillId="5" borderId="7" xfId="1" applyFont="1" applyFill="1" applyBorder="1" applyAlignment="1">
      <alignment horizontal="center" vertical="center" wrapText="1"/>
    </xf>
    <xf numFmtId="164" fontId="4" fillId="5" borderId="7" xfId="1" applyNumberFormat="1" applyFont="1" applyFill="1" applyBorder="1" applyAlignment="1">
      <alignment vertical="center" wrapText="1"/>
    </xf>
    <xf numFmtId="164" fontId="4" fillId="5" borderId="7" xfId="1" applyNumberFormat="1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right"/>
    </xf>
    <xf numFmtId="0" fontId="4" fillId="5" borderId="7" xfId="1" applyFont="1" applyFill="1" applyBorder="1" applyAlignment="1">
      <alignment horizontal="center" vertical="top" wrapText="1"/>
    </xf>
    <xf numFmtId="164" fontId="2" fillId="5" borderId="7" xfId="0" applyNumberFormat="1" applyFont="1" applyFill="1" applyBorder="1" applyAlignment="1">
      <alignment horizontal="right"/>
    </xf>
    <xf numFmtId="164" fontId="4" fillId="5" borderId="7" xfId="1" applyNumberFormat="1" applyFont="1" applyFill="1" applyBorder="1" applyAlignment="1">
      <alignment horizontal="right" vertical="top"/>
    </xf>
    <xf numFmtId="164" fontId="4" fillId="5" borderId="7" xfId="1" applyNumberFormat="1" applyFont="1" applyFill="1" applyBorder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2" fontId="2" fillId="0" borderId="7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justify" vertical="center"/>
    </xf>
    <xf numFmtId="2" fontId="2" fillId="3" borderId="7" xfId="0" applyNumberFormat="1" applyFont="1" applyFill="1" applyBorder="1" applyAlignment="1">
      <alignment horizontal="right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164" fontId="8" fillId="4" borderId="8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0" fillId="0" borderId="0" xfId="0" applyAlignment="1"/>
    <xf numFmtId="0" fontId="10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top" wrapText="1"/>
    </xf>
    <xf numFmtId="0" fontId="17" fillId="0" borderId="4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2" fillId="0" borderId="7" xfId="0" applyFont="1" applyFill="1" applyBorder="1" applyAlignment="1">
      <alignment horizontal="center" vertical="top" wrapText="1"/>
    </xf>
    <xf numFmtId="0" fontId="8" fillId="5" borderId="2" xfId="1" applyNumberFormat="1" applyFont="1" applyFill="1" applyBorder="1" applyAlignment="1">
      <alignment horizontal="center" vertical="center"/>
    </xf>
    <xf numFmtId="0" fontId="8" fillId="5" borderId="6" xfId="1" applyNumberFormat="1" applyFont="1" applyFill="1" applyBorder="1" applyAlignment="1">
      <alignment horizontal="center" vertical="center"/>
    </xf>
    <xf numFmtId="0" fontId="8" fillId="5" borderId="8" xfId="1" applyNumberFormat="1" applyFont="1" applyFill="1" applyBorder="1" applyAlignment="1">
      <alignment horizontal="center" vertical="center"/>
    </xf>
    <xf numFmtId="0" fontId="8" fillId="5" borderId="2" xfId="1" applyFont="1" applyFill="1" applyBorder="1" applyAlignment="1">
      <alignment horizontal="center" vertical="center" wrapText="1"/>
    </xf>
    <xf numFmtId="0" fontId="8" fillId="5" borderId="6" xfId="1" applyFont="1" applyFill="1" applyBorder="1" applyAlignment="1">
      <alignment horizontal="center" vertical="center" wrapText="1"/>
    </xf>
    <xf numFmtId="0" fontId="8" fillId="5" borderId="8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/>
    </xf>
    <xf numFmtId="0" fontId="8" fillId="5" borderId="6" xfId="1" applyFont="1" applyFill="1" applyBorder="1" applyAlignment="1">
      <alignment horizontal="center" vertical="center"/>
    </xf>
    <xf numFmtId="0" fontId="8" fillId="5" borderId="8" xfId="1" applyFont="1" applyFill="1" applyBorder="1" applyAlignment="1">
      <alignment horizontal="center" vertical="center"/>
    </xf>
    <xf numFmtId="0" fontId="8" fillId="5" borderId="2" xfId="1" applyFont="1" applyFill="1" applyBorder="1" applyAlignment="1">
      <alignment horizontal="center" vertical="top" wrapText="1"/>
    </xf>
    <xf numFmtId="0" fontId="8" fillId="5" borderId="6" xfId="1" applyFont="1" applyFill="1" applyBorder="1" applyAlignment="1">
      <alignment horizontal="center" vertical="top" wrapText="1"/>
    </xf>
    <xf numFmtId="0" fontId="8" fillId="5" borderId="8" xfId="1" applyFont="1" applyFill="1" applyBorder="1" applyAlignment="1">
      <alignment horizontal="center" vertical="top" wrapText="1"/>
    </xf>
    <xf numFmtId="0" fontId="8" fillId="5" borderId="2" xfId="1" applyFont="1" applyFill="1" applyBorder="1" applyAlignment="1">
      <alignment horizontal="center"/>
    </xf>
    <xf numFmtId="0" fontId="8" fillId="5" borderId="6" xfId="1" applyFont="1" applyFill="1" applyBorder="1" applyAlignment="1">
      <alignment horizontal="center"/>
    </xf>
    <xf numFmtId="0" fontId="8" fillId="5" borderId="8" xfId="1" applyFont="1" applyFill="1" applyBorder="1" applyAlignment="1">
      <alignment horizontal="center"/>
    </xf>
    <xf numFmtId="0" fontId="8" fillId="4" borderId="2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4" borderId="6" xfId="1" applyNumberFormat="1" applyFont="1" applyFill="1" applyBorder="1" applyAlignment="1">
      <alignment horizontal="center" vertical="center" wrapText="1"/>
    </xf>
    <xf numFmtId="0" fontId="8" fillId="4" borderId="8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8" xfId="1" applyFont="1" applyFill="1" applyBorder="1" applyAlignment="1">
      <alignment horizontal="center" vertical="top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16" fontId="8" fillId="4" borderId="2" xfId="1" applyNumberFormat="1" applyFont="1" applyFill="1" applyBorder="1" applyAlignment="1">
      <alignment horizontal="center" vertical="center" wrapText="1"/>
    </xf>
    <xf numFmtId="16" fontId="8" fillId="4" borderId="6" xfId="1" applyNumberFormat="1" applyFont="1" applyFill="1" applyBorder="1" applyAlignment="1">
      <alignment horizontal="center" vertical="center" wrapText="1"/>
    </xf>
    <xf numFmtId="16" fontId="8" fillId="4" borderId="8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5" borderId="2" xfId="1" applyNumberFormat="1" applyFont="1" applyFill="1" applyBorder="1" applyAlignment="1">
      <alignment horizontal="center" vertical="center" wrapText="1"/>
    </xf>
    <xf numFmtId="0" fontId="8" fillId="5" borderId="6" xfId="1" applyNumberFormat="1" applyFont="1" applyFill="1" applyBorder="1" applyAlignment="1">
      <alignment horizontal="center" vertical="center" wrapText="1"/>
    </xf>
    <xf numFmtId="0" fontId="8" fillId="5" borderId="8" xfId="1" applyNumberFormat="1" applyFont="1" applyFill="1" applyBorder="1" applyAlignment="1">
      <alignment horizontal="center" vertical="center" wrapText="1"/>
    </xf>
    <xf numFmtId="0" fontId="14" fillId="5" borderId="2" xfId="1" applyNumberFormat="1" applyFont="1" applyFill="1" applyBorder="1" applyAlignment="1">
      <alignment horizontal="center" vertical="center" wrapText="1"/>
    </xf>
    <xf numFmtId="0" fontId="14" fillId="5" borderId="6" xfId="1" applyNumberFormat="1" applyFont="1" applyFill="1" applyBorder="1" applyAlignment="1">
      <alignment horizontal="center" vertical="center" wrapText="1"/>
    </xf>
    <xf numFmtId="0" fontId="15" fillId="5" borderId="2" xfId="1" applyFont="1" applyFill="1" applyBorder="1" applyAlignment="1">
      <alignment horizontal="center" vertical="center" wrapText="1"/>
    </xf>
    <xf numFmtId="0" fontId="15" fillId="5" borderId="6" xfId="1" applyFont="1" applyFill="1" applyBorder="1" applyAlignment="1">
      <alignment horizontal="center" vertical="center" wrapText="1"/>
    </xf>
    <xf numFmtId="0" fontId="14" fillId="5" borderId="2" xfId="1" applyFont="1" applyFill="1" applyBorder="1" applyAlignment="1">
      <alignment horizontal="center" vertical="center" wrapText="1"/>
    </xf>
    <xf numFmtId="0" fontId="14" fillId="5" borderId="6" xfId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top" wrapText="1"/>
    </xf>
    <xf numFmtId="0" fontId="8" fillId="0" borderId="6" xfId="1" applyNumberFormat="1" applyFont="1" applyFill="1" applyBorder="1" applyAlignment="1">
      <alignment horizontal="center" vertical="top" wrapText="1"/>
    </xf>
    <xf numFmtId="0" fontId="8" fillId="0" borderId="8" xfId="1" applyNumberFormat="1" applyFont="1" applyFill="1" applyBorder="1" applyAlignment="1">
      <alignment horizontal="center" vertical="top" wrapText="1"/>
    </xf>
    <xf numFmtId="0" fontId="6" fillId="5" borderId="2" xfId="1" applyFont="1" applyFill="1" applyBorder="1" applyAlignment="1">
      <alignment horizontal="left" vertical="top" wrapText="1"/>
    </xf>
    <xf numFmtId="0" fontId="6" fillId="5" borderId="6" xfId="1" applyFont="1" applyFill="1" applyBorder="1" applyAlignment="1">
      <alignment horizontal="left" vertical="top" wrapText="1"/>
    </xf>
    <xf numFmtId="0" fontId="6" fillId="5" borderId="8" xfId="1" applyFont="1" applyFill="1" applyBorder="1" applyAlignment="1">
      <alignment horizontal="left" vertical="top" wrapText="1"/>
    </xf>
    <xf numFmtId="165" fontId="8" fillId="4" borderId="2" xfId="1" applyNumberFormat="1" applyFont="1" applyFill="1" applyBorder="1" applyAlignment="1">
      <alignment horizontal="center" vertical="center" wrapText="1"/>
    </xf>
    <xf numFmtId="165" fontId="8" fillId="4" borderId="6" xfId="1" applyNumberFormat="1" applyFont="1" applyFill="1" applyBorder="1" applyAlignment="1">
      <alignment horizontal="center" vertical="center" wrapText="1"/>
    </xf>
    <xf numFmtId="165" fontId="8" fillId="4" borderId="8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Alignment="1">
      <alignment horizontal="right"/>
    </xf>
    <xf numFmtId="0" fontId="8" fillId="0" borderId="7" xfId="1" applyFont="1" applyBorder="1" applyAlignment="1">
      <alignment horizontal="center" vertical="center" wrapText="1"/>
    </xf>
    <xf numFmtId="0" fontId="15" fillId="0" borderId="1" xfId="1" applyNumberFormat="1" applyFont="1" applyBorder="1" applyAlignment="1">
      <alignment horizontal="center" vertical="center"/>
    </xf>
    <xf numFmtId="0" fontId="8" fillId="0" borderId="7" xfId="1" applyNumberFormat="1" applyFont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4" fillId="0" borderId="2" xfId="1" applyFont="1" applyBorder="1" applyAlignment="1"/>
    <xf numFmtId="0" fontId="0" fillId="0" borderId="6" xfId="0" applyBorder="1" applyAlignment="1"/>
    <xf numFmtId="0" fontId="0" fillId="0" borderId="8" xfId="0" applyBorder="1" applyAlignment="1"/>
    <xf numFmtId="49" fontId="8" fillId="4" borderId="2" xfId="1" applyNumberFormat="1" applyFont="1" applyFill="1" applyBorder="1" applyAlignment="1">
      <alignment horizontal="center" vertical="center" wrapText="1"/>
    </xf>
    <xf numFmtId="49" fontId="8" fillId="4" borderId="6" xfId="1" applyNumberFormat="1" applyFont="1" applyFill="1" applyBorder="1" applyAlignment="1">
      <alignment horizontal="center" vertical="center" wrapText="1"/>
    </xf>
    <xf numFmtId="49" fontId="8" fillId="4" borderId="8" xfId="1" applyNumberFormat="1" applyFont="1" applyFill="1" applyBorder="1" applyAlignment="1">
      <alignment horizontal="center" vertical="center" wrapText="1"/>
    </xf>
    <xf numFmtId="16" fontId="8" fillId="4" borderId="2" xfId="1" applyNumberFormat="1" applyFont="1" applyFill="1" applyBorder="1" applyAlignment="1">
      <alignment horizontal="center" vertical="center"/>
    </xf>
    <xf numFmtId="0" fontId="8" fillId="4" borderId="6" xfId="1" applyNumberFormat="1" applyFont="1" applyFill="1" applyBorder="1" applyAlignment="1">
      <alignment horizontal="center" vertical="center"/>
    </xf>
    <xf numFmtId="0" fontId="8" fillId="4" borderId="8" xfId="1" applyNumberFormat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top" wrapText="1"/>
    </xf>
    <xf numFmtId="0" fontId="8" fillId="4" borderId="6" xfId="1" applyFont="1" applyFill="1" applyBorder="1" applyAlignment="1">
      <alignment horizontal="center" vertical="top" wrapText="1"/>
    </xf>
    <xf numFmtId="0" fontId="8" fillId="4" borderId="2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top" wrapText="1"/>
    </xf>
    <xf numFmtId="0" fontId="4" fillId="0" borderId="6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center" vertical="top" wrapText="1"/>
    </xf>
    <xf numFmtId="0" fontId="4" fillId="0" borderId="2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8" fillId="4" borderId="2" xfId="1" applyNumberFormat="1" applyFont="1" applyFill="1" applyBorder="1" applyAlignment="1">
      <alignment horizontal="center" vertical="center"/>
    </xf>
    <xf numFmtId="16" fontId="4" fillId="0" borderId="7" xfId="1" applyNumberFormat="1" applyFont="1" applyBorder="1" applyAlignment="1">
      <alignment horizontal="center" vertical="center"/>
    </xf>
    <xf numFmtId="0" fontId="4" fillId="0" borderId="7" xfId="1" applyNumberFormat="1" applyFont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/>
    </xf>
    <xf numFmtId="0" fontId="8" fillId="0" borderId="6" xfId="1" applyNumberFormat="1" applyFont="1" applyFill="1" applyBorder="1" applyAlignment="1">
      <alignment horizontal="center" vertical="center"/>
    </xf>
    <xf numFmtId="0" fontId="8" fillId="0" borderId="8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/>
    </xf>
    <xf numFmtId="0" fontId="13" fillId="5" borderId="2" xfId="1" applyFont="1" applyFill="1" applyBorder="1" applyAlignment="1">
      <alignment horizontal="center" vertical="center" wrapText="1"/>
    </xf>
    <xf numFmtId="0" fontId="13" fillId="5" borderId="6" xfId="1" applyFont="1" applyFill="1" applyBorder="1" applyAlignment="1">
      <alignment horizontal="center" vertical="center" wrapText="1"/>
    </xf>
    <xf numFmtId="0" fontId="13" fillId="5" borderId="8" xfId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top"/>
    </xf>
    <xf numFmtId="0" fontId="10" fillId="0" borderId="1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0" fontId="8" fillId="4" borderId="8" xfId="1" applyFont="1" applyFill="1" applyBorder="1" applyAlignment="1">
      <alignment horizontal="center" vertical="top" wrapText="1"/>
    </xf>
    <xf numFmtId="0" fontId="8" fillId="4" borderId="8" xfId="1" applyFont="1" applyFill="1" applyBorder="1" applyAlignment="1">
      <alignment horizontal="center" vertical="center"/>
    </xf>
    <xf numFmtId="0" fontId="8" fillId="5" borderId="7" xfId="1" applyNumberFormat="1" applyFont="1" applyFill="1" applyBorder="1" applyAlignment="1">
      <alignment horizontal="center" vertical="center"/>
    </xf>
    <xf numFmtId="0" fontId="8" fillId="5" borderId="7" xfId="1" applyFont="1" applyFill="1" applyBorder="1" applyAlignment="1">
      <alignment horizontal="center" vertical="top" wrapText="1"/>
    </xf>
    <xf numFmtId="0" fontId="13" fillId="5" borderId="7" xfId="1" applyFont="1" applyFill="1" applyBorder="1" applyAlignment="1">
      <alignment horizontal="center" vertical="center" wrapText="1"/>
    </xf>
    <xf numFmtId="0" fontId="8" fillId="4" borderId="7" xfId="1" applyNumberFormat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top" wrapText="1"/>
    </xf>
    <xf numFmtId="0" fontId="13" fillId="0" borderId="7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top" wrapText="1"/>
    </xf>
    <xf numFmtId="0" fontId="6" fillId="0" borderId="6" xfId="1" applyNumberFormat="1" applyFont="1" applyFill="1" applyBorder="1" applyAlignment="1">
      <alignment horizontal="center" vertical="top" wrapText="1"/>
    </xf>
    <xf numFmtId="0" fontId="6" fillId="0" borderId="8" xfId="1" applyNumberFormat="1" applyFont="1" applyFill="1" applyBorder="1" applyAlignment="1">
      <alignment horizontal="center" vertical="top" wrapText="1"/>
    </xf>
    <xf numFmtId="0" fontId="8" fillId="0" borderId="7" xfId="1" applyNumberFormat="1" applyFont="1" applyFill="1" applyBorder="1" applyAlignment="1">
      <alignment horizontal="center" vertical="top" wrapText="1"/>
    </xf>
    <xf numFmtId="0" fontId="8" fillId="5" borderId="2" xfId="1" applyNumberFormat="1" applyFont="1" applyFill="1" applyBorder="1" applyAlignment="1">
      <alignment horizontal="center" vertical="top" wrapText="1"/>
    </xf>
    <xf numFmtId="0" fontId="8" fillId="5" borderId="6" xfId="1" applyNumberFormat="1" applyFont="1" applyFill="1" applyBorder="1" applyAlignment="1">
      <alignment horizontal="center" vertical="top" wrapText="1"/>
    </xf>
    <xf numFmtId="0" fontId="8" fillId="5" borderId="8" xfId="1" applyNumberFormat="1" applyFont="1" applyFill="1" applyBorder="1" applyAlignment="1">
      <alignment horizontal="center" vertical="top" wrapText="1"/>
    </xf>
    <xf numFmtId="0" fontId="8" fillId="4" borderId="2" xfId="1" applyNumberFormat="1" applyFont="1" applyFill="1" applyBorder="1" applyAlignment="1">
      <alignment horizontal="center" vertical="top" wrapText="1"/>
    </xf>
    <xf numFmtId="0" fontId="8" fillId="4" borderId="6" xfId="1" applyNumberFormat="1" applyFont="1" applyFill="1" applyBorder="1" applyAlignment="1">
      <alignment horizontal="center" vertical="top" wrapText="1"/>
    </xf>
    <xf numFmtId="0" fontId="8" fillId="4" borderId="8" xfId="1" applyNumberFormat="1" applyFont="1" applyFill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/>
    </xf>
    <xf numFmtId="0" fontId="4" fillId="0" borderId="6" xfId="1" applyFont="1" applyBorder="1" applyAlignment="1">
      <alignment horizontal="center" vertical="top"/>
    </xf>
    <xf numFmtId="0" fontId="4" fillId="0" borderId="8" xfId="1" applyFont="1" applyBorder="1" applyAlignment="1">
      <alignment horizontal="center" vertical="top"/>
    </xf>
    <xf numFmtId="0" fontId="8" fillId="5" borderId="7" xfId="1" applyNumberFormat="1" applyFont="1" applyFill="1" applyBorder="1" applyAlignment="1">
      <alignment horizontal="center" vertical="top" wrapText="1"/>
    </xf>
    <xf numFmtId="0" fontId="8" fillId="5" borderId="2" xfId="1" applyFont="1" applyFill="1" applyBorder="1" applyAlignment="1">
      <alignment horizontal="center" vertical="top"/>
    </xf>
    <xf numFmtId="0" fontId="8" fillId="5" borderId="6" xfId="1" applyFont="1" applyFill="1" applyBorder="1" applyAlignment="1">
      <alignment horizontal="center" vertical="top"/>
    </xf>
    <xf numFmtId="0" fontId="8" fillId="5" borderId="8" xfId="1" applyFont="1" applyFill="1" applyBorder="1" applyAlignment="1">
      <alignment horizontal="center" vertical="top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zoomScale="57" zoomScaleNormal="57" workbookViewId="0">
      <selection activeCell="E14" sqref="E14"/>
    </sheetView>
  </sheetViews>
  <sheetFormatPr defaultColWidth="9.140625" defaultRowHeight="15.75" x14ac:dyDescent="0.25"/>
  <cols>
    <col min="1" max="1" width="5.42578125" style="3" customWidth="1"/>
    <col min="2" max="2" width="98.42578125" style="3" customWidth="1"/>
    <col min="3" max="3" width="17" style="17" customWidth="1"/>
    <col min="4" max="4" width="10.28515625" style="3" customWidth="1"/>
    <col min="5" max="5" width="10" style="3" customWidth="1"/>
    <col min="6" max="6" width="10.28515625" style="3" bestFit="1" customWidth="1"/>
    <col min="7" max="8" width="9.28515625" style="3" bestFit="1" customWidth="1"/>
    <col min="9" max="9" width="11.42578125" style="3" customWidth="1"/>
    <col min="10" max="10" width="10.7109375" style="3" customWidth="1"/>
    <col min="11" max="11" width="10.28515625" style="3" customWidth="1"/>
    <col min="12" max="16384" width="9.140625" style="3"/>
  </cols>
  <sheetData>
    <row r="1" spans="1:11" x14ac:dyDescent="0.25">
      <c r="A1" s="105" t="s">
        <v>129</v>
      </c>
      <c r="B1" s="105"/>
      <c r="C1" s="105"/>
      <c r="D1" s="105"/>
      <c r="E1" s="105"/>
      <c r="F1" s="105"/>
      <c r="G1" s="105"/>
      <c r="H1" s="105"/>
      <c r="I1" s="106"/>
      <c r="J1" s="106"/>
      <c r="K1" s="106"/>
    </row>
    <row r="2" spans="1:11" ht="42.6" customHeight="1" x14ac:dyDescent="0.25">
      <c r="A2" s="107" t="s">
        <v>121</v>
      </c>
      <c r="B2" s="107"/>
      <c r="C2" s="107"/>
      <c r="D2" s="107"/>
      <c r="E2" s="107"/>
      <c r="F2" s="107"/>
      <c r="G2" s="107"/>
      <c r="H2" s="107"/>
      <c r="I2" s="108"/>
      <c r="J2" s="108"/>
      <c r="K2" s="108"/>
    </row>
    <row r="3" spans="1:11" ht="56.25" customHeight="1" x14ac:dyDescent="0.25">
      <c r="A3" s="8" t="s">
        <v>3</v>
      </c>
      <c r="B3" s="8" t="s">
        <v>4</v>
      </c>
      <c r="C3" s="8" t="s">
        <v>5</v>
      </c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49</v>
      </c>
      <c r="J3" s="8" t="s">
        <v>50</v>
      </c>
      <c r="K3" s="8" t="s">
        <v>51</v>
      </c>
    </row>
    <row r="4" spans="1:11" ht="15.75" customHeight="1" x14ac:dyDescent="0.25">
      <c r="A4" s="115" t="s">
        <v>30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x14ac:dyDescent="0.25">
      <c r="A5" s="18">
        <v>1</v>
      </c>
      <c r="B5" s="16" t="s">
        <v>7</v>
      </c>
      <c r="C5" s="62" t="s">
        <v>6</v>
      </c>
      <c r="D5" s="91">
        <v>0.02</v>
      </c>
      <c r="E5" s="91">
        <v>0.02</v>
      </c>
      <c r="F5" s="91">
        <v>0.02</v>
      </c>
      <c r="G5" s="91">
        <v>0.02</v>
      </c>
      <c r="H5" s="91">
        <v>0.02</v>
      </c>
      <c r="I5" s="91">
        <v>0.02</v>
      </c>
      <c r="J5" s="91">
        <v>0.02</v>
      </c>
      <c r="K5" s="91">
        <v>0.02</v>
      </c>
    </row>
    <row r="6" spans="1:11" ht="71.25" customHeight="1" x14ac:dyDescent="0.25">
      <c r="A6" s="18">
        <v>2</v>
      </c>
      <c r="B6" s="16" t="s">
        <v>8</v>
      </c>
      <c r="C6" s="90" t="s">
        <v>9</v>
      </c>
      <c r="D6" s="95" t="s">
        <v>66</v>
      </c>
      <c r="E6" s="95" t="s">
        <v>67</v>
      </c>
      <c r="F6" s="95" t="s">
        <v>68</v>
      </c>
      <c r="G6" s="95" t="s">
        <v>69</v>
      </c>
      <c r="H6" s="95" t="s">
        <v>70</v>
      </c>
      <c r="I6" s="95" t="s">
        <v>71</v>
      </c>
      <c r="J6" s="95" t="s">
        <v>72</v>
      </c>
      <c r="K6" s="95" t="s">
        <v>73</v>
      </c>
    </row>
    <row r="7" spans="1:11" ht="31.5" x14ac:dyDescent="0.25">
      <c r="A7" s="18">
        <v>3</v>
      </c>
      <c r="B7" s="11" t="s">
        <v>37</v>
      </c>
      <c r="C7" s="62" t="s">
        <v>34</v>
      </c>
      <c r="D7" s="92">
        <v>15</v>
      </c>
      <c r="E7" s="93">
        <v>13.5</v>
      </c>
      <c r="F7" s="93">
        <v>13.6</v>
      </c>
      <c r="G7" s="94" t="s">
        <v>143</v>
      </c>
      <c r="H7" s="94" t="s">
        <v>143</v>
      </c>
      <c r="I7" s="94" t="s">
        <v>143</v>
      </c>
      <c r="J7" s="94" t="s">
        <v>143</v>
      </c>
      <c r="K7" s="94" t="s">
        <v>143</v>
      </c>
    </row>
    <row r="8" spans="1:11" ht="31.5" x14ac:dyDescent="0.25">
      <c r="A8" s="18">
        <v>4</v>
      </c>
      <c r="B8" s="11" t="s">
        <v>36</v>
      </c>
      <c r="C8" s="62" t="s">
        <v>35</v>
      </c>
      <c r="D8" s="23" t="s">
        <v>144</v>
      </c>
      <c r="E8" s="21">
        <v>3</v>
      </c>
      <c r="F8" s="21">
        <v>2.8</v>
      </c>
      <c r="G8" s="21">
        <v>2.8</v>
      </c>
      <c r="H8" s="21">
        <v>2.8</v>
      </c>
      <c r="I8" s="21">
        <v>2.7</v>
      </c>
      <c r="J8" s="21">
        <v>2.7</v>
      </c>
      <c r="K8" s="21">
        <v>2.7</v>
      </c>
    </row>
    <row r="9" spans="1:11" ht="15.75" customHeight="1" x14ac:dyDescent="0.25">
      <c r="A9" s="112" t="s">
        <v>54</v>
      </c>
      <c r="B9" s="113"/>
      <c r="C9" s="113"/>
      <c r="D9" s="113"/>
      <c r="E9" s="113"/>
      <c r="F9" s="113"/>
      <c r="G9" s="113"/>
      <c r="H9" s="113"/>
      <c r="I9" s="113"/>
      <c r="J9" s="113"/>
      <c r="K9" s="114"/>
    </row>
    <row r="10" spans="1:11" x14ac:dyDescent="0.25">
      <c r="A10" s="4">
        <v>5</v>
      </c>
      <c r="B10" s="63" t="s">
        <v>126</v>
      </c>
      <c r="C10" s="62" t="s">
        <v>6</v>
      </c>
      <c r="D10" s="4">
        <v>87</v>
      </c>
      <c r="E10" s="4">
        <v>93</v>
      </c>
      <c r="F10" s="4">
        <v>100</v>
      </c>
      <c r="G10" s="4">
        <v>100</v>
      </c>
      <c r="H10" s="4">
        <v>100</v>
      </c>
      <c r="I10" s="21">
        <v>100</v>
      </c>
      <c r="J10" s="21">
        <v>100</v>
      </c>
      <c r="K10" s="21">
        <v>100</v>
      </c>
    </row>
    <row r="11" spans="1:11" x14ac:dyDescent="0.25">
      <c r="A11" s="18">
        <v>6</v>
      </c>
      <c r="B11" s="56" t="s">
        <v>127</v>
      </c>
      <c r="C11" s="26" t="s">
        <v>6</v>
      </c>
      <c r="D11" s="4">
        <v>86</v>
      </c>
      <c r="E11" s="4">
        <v>94</v>
      </c>
      <c r="F11" s="4">
        <v>100</v>
      </c>
      <c r="G11" s="4">
        <v>100</v>
      </c>
      <c r="H11" s="4">
        <v>100</v>
      </c>
      <c r="I11" s="21">
        <v>100</v>
      </c>
      <c r="J11" s="21">
        <v>100</v>
      </c>
      <c r="K11" s="21">
        <v>100</v>
      </c>
    </row>
    <row r="12" spans="1:11" ht="15.75" customHeight="1" x14ac:dyDescent="0.25">
      <c r="A12" s="112" t="s">
        <v>117</v>
      </c>
      <c r="B12" s="113"/>
      <c r="C12" s="113"/>
      <c r="D12" s="113"/>
      <c r="E12" s="113"/>
      <c r="F12" s="113"/>
      <c r="G12" s="113"/>
      <c r="H12" s="114"/>
      <c r="I12" s="20"/>
      <c r="J12" s="20"/>
      <c r="K12" s="20"/>
    </row>
    <row r="13" spans="1:11" ht="31.5" x14ac:dyDescent="0.25">
      <c r="A13" s="4">
        <v>7</v>
      </c>
      <c r="B13" s="16" t="s">
        <v>55</v>
      </c>
      <c r="C13" s="62" t="s">
        <v>6</v>
      </c>
      <c r="D13" s="21">
        <v>100</v>
      </c>
      <c r="E13" s="21">
        <v>100</v>
      </c>
      <c r="F13" s="21">
        <v>100</v>
      </c>
      <c r="G13" s="21">
        <v>100</v>
      </c>
      <c r="H13" s="21">
        <v>100</v>
      </c>
      <c r="I13" s="21">
        <v>100</v>
      </c>
      <c r="J13" s="21">
        <v>100</v>
      </c>
      <c r="K13" s="21">
        <v>100</v>
      </c>
    </row>
    <row r="14" spans="1:11" ht="31.5" x14ac:dyDescent="0.25">
      <c r="A14" s="4">
        <v>8</v>
      </c>
      <c r="B14" s="27" t="s">
        <v>56</v>
      </c>
      <c r="C14" s="62" t="s">
        <v>6</v>
      </c>
      <c r="D14" s="21">
        <v>39</v>
      </c>
      <c r="E14" s="21">
        <v>39</v>
      </c>
      <c r="F14" s="21">
        <v>40</v>
      </c>
      <c r="G14" s="21">
        <v>41</v>
      </c>
      <c r="H14" s="21">
        <v>42</v>
      </c>
      <c r="I14" s="21">
        <v>43</v>
      </c>
      <c r="J14" s="21">
        <v>44</v>
      </c>
      <c r="K14" s="21">
        <v>44</v>
      </c>
    </row>
    <row r="15" spans="1:11" ht="15.75" customHeight="1" x14ac:dyDescent="0.25">
      <c r="A15" s="112" t="s">
        <v>118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4"/>
    </row>
    <row r="16" spans="1:11" ht="59.25" customHeight="1" x14ac:dyDescent="0.25">
      <c r="A16" s="4">
        <v>8</v>
      </c>
      <c r="B16" s="89" t="s">
        <v>128</v>
      </c>
      <c r="C16" s="62" t="s">
        <v>6</v>
      </c>
      <c r="D16" s="21">
        <v>11.3</v>
      </c>
      <c r="E16" s="21">
        <v>11.5</v>
      </c>
      <c r="F16" s="22">
        <v>11.5</v>
      </c>
      <c r="G16" s="22">
        <v>12</v>
      </c>
      <c r="H16" s="22">
        <v>12</v>
      </c>
      <c r="I16" s="22" t="s">
        <v>57</v>
      </c>
      <c r="J16" s="22" t="s">
        <v>58</v>
      </c>
      <c r="K16" s="22" t="s">
        <v>58</v>
      </c>
    </row>
    <row r="17" spans="1:11" ht="15.75" customHeight="1" x14ac:dyDescent="0.25">
      <c r="A17" s="112" t="s">
        <v>119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4"/>
    </row>
    <row r="18" spans="1:11" x14ac:dyDescent="0.25">
      <c r="A18" s="4">
        <v>9</v>
      </c>
      <c r="B18" s="28" t="s">
        <v>59</v>
      </c>
      <c r="C18" s="62" t="s">
        <v>52</v>
      </c>
      <c r="D18" s="4">
        <v>24</v>
      </c>
      <c r="E18" s="21">
        <v>25</v>
      </c>
      <c r="F18" s="21">
        <v>30</v>
      </c>
      <c r="G18" s="21">
        <v>35</v>
      </c>
      <c r="H18" s="21">
        <v>37</v>
      </c>
      <c r="I18" s="21">
        <v>38</v>
      </c>
      <c r="J18" s="21">
        <v>39</v>
      </c>
      <c r="K18" s="21">
        <v>39</v>
      </c>
    </row>
    <row r="19" spans="1:11" x14ac:dyDescent="0.25">
      <c r="A19" s="109" t="s">
        <v>120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1"/>
    </row>
    <row r="20" spans="1:11" x14ac:dyDescent="0.25">
      <c r="A20" s="20">
        <v>10</v>
      </c>
      <c r="B20" s="56" t="s">
        <v>60</v>
      </c>
      <c r="C20" s="62" t="s">
        <v>6</v>
      </c>
      <c r="D20" s="21">
        <v>100</v>
      </c>
      <c r="E20" s="21">
        <v>100</v>
      </c>
      <c r="F20" s="21">
        <v>100</v>
      </c>
      <c r="G20" s="21">
        <v>100</v>
      </c>
      <c r="H20" s="21">
        <v>100</v>
      </c>
      <c r="I20" s="21">
        <v>100</v>
      </c>
      <c r="J20" s="21">
        <v>100</v>
      </c>
      <c r="K20" s="21">
        <v>100</v>
      </c>
    </row>
  </sheetData>
  <mergeCells count="8">
    <mergeCell ref="A1:K1"/>
    <mergeCell ref="A2:K2"/>
    <mergeCell ref="A19:K19"/>
    <mergeCell ref="A17:K17"/>
    <mergeCell ref="A12:H12"/>
    <mergeCell ref="A4:K4"/>
    <mergeCell ref="A9:K9"/>
    <mergeCell ref="A15:K15"/>
  </mergeCells>
  <pageMargins left="0.70866141732283472" right="0.70866141732283472" top="0.74803149606299213" bottom="0.74803149606299213" header="0.31496062992125984" footer="0.31496062992125984"/>
  <pageSetup paperSize="9" scale="6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0"/>
  <sheetViews>
    <sheetView zoomScale="82" zoomScaleNormal="82" workbookViewId="0">
      <pane xSplit="3" ySplit="4" topLeftCell="D191" activePane="bottomRight" state="frozen"/>
      <selection pane="topRight" activeCell="D1" sqref="D1"/>
      <selection pane="bottomLeft" activeCell="A5" sqref="A5"/>
      <selection pane="bottomRight" activeCell="F26" sqref="F26"/>
    </sheetView>
  </sheetViews>
  <sheetFormatPr defaultColWidth="9.140625" defaultRowHeight="15.75" x14ac:dyDescent="0.25"/>
  <cols>
    <col min="1" max="1" width="7.140625" style="2" customWidth="1"/>
    <col min="2" max="2" width="31.85546875" style="5" customWidth="1"/>
    <col min="3" max="3" width="12.140625" style="5" customWidth="1"/>
    <col min="4" max="4" width="11.5703125" style="6" customWidth="1"/>
    <col min="5" max="5" width="16.42578125" style="7" customWidth="1"/>
    <col min="6" max="6" width="13" style="7" customWidth="1"/>
    <col min="7" max="7" width="11.28515625" style="7" customWidth="1"/>
    <col min="8" max="8" width="13.7109375" style="7" customWidth="1"/>
    <col min="9" max="9" width="12.140625" style="7" customWidth="1"/>
    <col min="10" max="10" width="27.42578125" style="5" customWidth="1"/>
    <col min="11" max="11" width="27.7109375" style="5" customWidth="1"/>
    <col min="12" max="16384" width="9.140625" style="1"/>
  </cols>
  <sheetData>
    <row r="1" spans="1:11" x14ac:dyDescent="0.25">
      <c r="A1" s="166" t="s">
        <v>130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42" customHeight="1" x14ac:dyDescent="0.25">
      <c r="A2" s="168" t="s">
        <v>123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x14ac:dyDescent="0.25">
      <c r="A3" s="169" t="s">
        <v>28</v>
      </c>
      <c r="B3" s="170" t="s">
        <v>74</v>
      </c>
      <c r="C3" s="167" t="s">
        <v>27</v>
      </c>
      <c r="D3" s="167" t="s">
        <v>26</v>
      </c>
      <c r="E3" s="167"/>
      <c r="F3" s="167"/>
      <c r="G3" s="167"/>
      <c r="H3" s="167"/>
      <c r="I3" s="167"/>
      <c r="J3" s="167" t="s">
        <v>25</v>
      </c>
      <c r="K3" s="167" t="s">
        <v>29</v>
      </c>
    </row>
    <row r="4" spans="1:11" ht="30" x14ac:dyDescent="0.25">
      <c r="A4" s="169"/>
      <c r="B4" s="170"/>
      <c r="C4" s="167"/>
      <c r="D4" s="33" t="s">
        <v>24</v>
      </c>
      <c r="E4" s="34" t="s">
        <v>53</v>
      </c>
      <c r="F4" s="34" t="s">
        <v>23</v>
      </c>
      <c r="G4" s="34" t="s">
        <v>22</v>
      </c>
      <c r="H4" s="34" t="s">
        <v>21</v>
      </c>
      <c r="I4" s="34" t="s">
        <v>20</v>
      </c>
      <c r="J4" s="167"/>
      <c r="K4" s="167"/>
    </row>
    <row r="5" spans="1:11" ht="28.5" customHeight="1" x14ac:dyDescent="0.25">
      <c r="A5" s="151"/>
      <c r="B5" s="153" t="s">
        <v>75</v>
      </c>
      <c r="C5" s="155" t="s">
        <v>64</v>
      </c>
      <c r="D5" s="74" t="s">
        <v>15</v>
      </c>
      <c r="E5" s="75">
        <f>SUM(E6:E12)</f>
        <v>276703.90000000002</v>
      </c>
      <c r="F5" s="75" t="s">
        <v>38</v>
      </c>
      <c r="G5" s="75" t="s">
        <v>38</v>
      </c>
      <c r="H5" s="75">
        <f>SUM(H6:H12)</f>
        <v>276703.90000000002</v>
      </c>
      <c r="I5" s="75" t="s">
        <v>38</v>
      </c>
      <c r="J5" s="119"/>
      <c r="K5" s="160"/>
    </row>
    <row r="6" spans="1:11" ht="21.75" customHeight="1" x14ac:dyDescent="0.25">
      <c r="A6" s="152"/>
      <c r="B6" s="154"/>
      <c r="C6" s="156"/>
      <c r="D6" s="74">
        <v>2014</v>
      </c>
      <c r="E6" s="75">
        <f>E14+E134+E158+E182</f>
        <v>68652</v>
      </c>
      <c r="F6" s="75" t="s">
        <v>38</v>
      </c>
      <c r="G6" s="75" t="s">
        <v>38</v>
      </c>
      <c r="H6" s="75">
        <f>H14+H134+H158+H182</f>
        <v>68652</v>
      </c>
      <c r="I6" s="75" t="s">
        <v>38</v>
      </c>
      <c r="J6" s="120"/>
      <c r="K6" s="161"/>
    </row>
    <row r="7" spans="1:11" ht="20.25" customHeight="1" x14ac:dyDescent="0.25">
      <c r="A7" s="152"/>
      <c r="B7" s="154"/>
      <c r="C7" s="156"/>
      <c r="D7" s="74">
        <v>2015</v>
      </c>
      <c r="E7" s="75">
        <f>E15+E135+E159+E183</f>
        <v>20942.7</v>
      </c>
      <c r="F7" s="75" t="s">
        <v>38</v>
      </c>
      <c r="G7" s="75" t="s">
        <v>38</v>
      </c>
      <c r="H7" s="75">
        <f>H15+H135+H159+H183</f>
        <v>20942.7</v>
      </c>
      <c r="I7" s="75" t="s">
        <v>38</v>
      </c>
      <c r="J7" s="120"/>
      <c r="K7" s="161"/>
    </row>
    <row r="8" spans="1:11" ht="21.75" customHeight="1" x14ac:dyDescent="0.25">
      <c r="A8" s="152"/>
      <c r="B8" s="154"/>
      <c r="C8" s="156"/>
      <c r="D8" s="74">
        <v>2016</v>
      </c>
      <c r="E8" s="75">
        <f>H8</f>
        <v>19482</v>
      </c>
      <c r="F8" s="75" t="s">
        <v>38</v>
      </c>
      <c r="G8" s="75" t="s">
        <v>38</v>
      </c>
      <c r="H8" s="75">
        <f>H16+H208</f>
        <v>19482</v>
      </c>
      <c r="I8" s="75" t="s">
        <v>38</v>
      </c>
      <c r="J8" s="120"/>
      <c r="K8" s="161"/>
    </row>
    <row r="9" spans="1:11" ht="21" customHeight="1" x14ac:dyDescent="0.25">
      <c r="A9" s="152"/>
      <c r="B9" s="154"/>
      <c r="C9" s="156"/>
      <c r="D9" s="76">
        <v>2017</v>
      </c>
      <c r="E9" s="75">
        <f>H9</f>
        <v>39753.199999999997</v>
      </c>
      <c r="F9" s="75" t="s">
        <v>38</v>
      </c>
      <c r="G9" s="75" t="s">
        <v>38</v>
      </c>
      <c r="H9" s="75">
        <f>H17+H137+H209</f>
        <v>39753.199999999997</v>
      </c>
      <c r="I9" s="75" t="s">
        <v>38</v>
      </c>
      <c r="J9" s="120"/>
      <c r="K9" s="161"/>
    </row>
    <row r="10" spans="1:11" s="30" customFormat="1" ht="21" customHeight="1" x14ac:dyDescent="0.25">
      <c r="A10" s="152"/>
      <c r="B10" s="154"/>
      <c r="C10" s="156"/>
      <c r="D10" s="76">
        <v>2018</v>
      </c>
      <c r="E10" s="75">
        <f>H10</f>
        <v>53853.599999999999</v>
      </c>
      <c r="F10" s="75" t="s">
        <v>38</v>
      </c>
      <c r="G10" s="75" t="s">
        <v>38</v>
      </c>
      <c r="H10" s="75">
        <f>H18+H138+H162+H186</f>
        <v>53853.599999999999</v>
      </c>
      <c r="I10" s="75" t="s">
        <v>38</v>
      </c>
      <c r="J10" s="120"/>
      <c r="K10" s="161"/>
    </row>
    <row r="11" spans="1:11" s="30" customFormat="1" ht="21" customHeight="1" x14ac:dyDescent="0.25">
      <c r="A11" s="152"/>
      <c r="B11" s="154"/>
      <c r="C11" s="156"/>
      <c r="D11" s="76">
        <v>2019</v>
      </c>
      <c r="E11" s="75">
        <f>H11</f>
        <v>44970.400000000001</v>
      </c>
      <c r="F11" s="75" t="s">
        <v>38</v>
      </c>
      <c r="G11" s="75" t="s">
        <v>38</v>
      </c>
      <c r="H11" s="75">
        <f>H19+H139+H163</f>
        <v>44970.400000000001</v>
      </c>
      <c r="I11" s="75" t="s">
        <v>38</v>
      </c>
      <c r="J11" s="120"/>
      <c r="K11" s="161"/>
    </row>
    <row r="12" spans="1:11" s="30" customFormat="1" ht="24" customHeight="1" x14ac:dyDescent="0.25">
      <c r="A12" s="152"/>
      <c r="B12" s="154"/>
      <c r="C12" s="156"/>
      <c r="D12" s="76">
        <v>2020</v>
      </c>
      <c r="E12" s="75">
        <f>H12</f>
        <v>29050</v>
      </c>
      <c r="F12" s="75" t="s">
        <v>38</v>
      </c>
      <c r="G12" s="75" t="s">
        <v>38</v>
      </c>
      <c r="H12" s="75">
        <f>H20+H140+H212</f>
        <v>29050</v>
      </c>
      <c r="I12" s="75" t="s">
        <v>38</v>
      </c>
      <c r="J12" s="121"/>
      <c r="K12" s="162"/>
    </row>
    <row r="13" spans="1:11" ht="21.75" customHeight="1" x14ac:dyDescent="0.25">
      <c r="A13" s="116" t="s">
        <v>19</v>
      </c>
      <c r="B13" s="125" t="s">
        <v>65</v>
      </c>
      <c r="C13" s="220" t="s">
        <v>64</v>
      </c>
      <c r="D13" s="69" t="s">
        <v>15</v>
      </c>
      <c r="E13" s="65">
        <f>SUM(E14:E20)</f>
        <v>216069.59999999998</v>
      </c>
      <c r="F13" s="66" t="s">
        <v>38</v>
      </c>
      <c r="G13" s="66" t="s">
        <v>38</v>
      </c>
      <c r="H13" s="67">
        <f>SUM(H14:H20)</f>
        <v>216069.59999999998</v>
      </c>
      <c r="I13" s="66" t="s">
        <v>38</v>
      </c>
      <c r="J13" s="125" t="s">
        <v>42</v>
      </c>
      <c r="K13" s="122"/>
    </row>
    <row r="14" spans="1:11" ht="20.25" customHeight="1" x14ac:dyDescent="0.25">
      <c r="A14" s="117"/>
      <c r="B14" s="126"/>
      <c r="C14" s="221"/>
      <c r="D14" s="69">
        <v>2014</v>
      </c>
      <c r="E14" s="67">
        <f>H14</f>
        <v>53913</v>
      </c>
      <c r="F14" s="66" t="s">
        <v>38</v>
      </c>
      <c r="G14" s="66" t="s">
        <v>38</v>
      </c>
      <c r="H14" s="67">
        <f>H22+H30+H38+H46+H54+H62+H70+H118</f>
        <v>53913</v>
      </c>
      <c r="I14" s="66" t="s">
        <v>38</v>
      </c>
      <c r="J14" s="126"/>
      <c r="K14" s="123"/>
    </row>
    <row r="15" spans="1:11" ht="15.75" customHeight="1" x14ac:dyDescent="0.25">
      <c r="A15" s="117"/>
      <c r="B15" s="126"/>
      <c r="C15" s="221"/>
      <c r="D15" s="69">
        <v>2015</v>
      </c>
      <c r="E15" s="67">
        <f t="shared" ref="E15:E20" si="0">H15</f>
        <v>18053.7</v>
      </c>
      <c r="F15" s="66" t="s">
        <v>38</v>
      </c>
      <c r="G15" s="66" t="s">
        <v>38</v>
      </c>
      <c r="H15" s="67">
        <f>H47+H55+H63+H71+H79+H87+H95+H103+H119</f>
        <v>18053.7</v>
      </c>
      <c r="I15" s="66" t="s">
        <v>38</v>
      </c>
      <c r="J15" s="126"/>
      <c r="K15" s="123"/>
    </row>
    <row r="16" spans="1:11" ht="15.75" customHeight="1" x14ac:dyDescent="0.25">
      <c r="A16" s="117"/>
      <c r="B16" s="126"/>
      <c r="C16" s="221"/>
      <c r="D16" s="69">
        <v>2016</v>
      </c>
      <c r="E16" s="67">
        <f t="shared" si="0"/>
        <v>18616.5</v>
      </c>
      <c r="F16" s="66" t="s">
        <v>38</v>
      </c>
      <c r="G16" s="66" t="s">
        <v>38</v>
      </c>
      <c r="H16" s="67">
        <f>H24+H48+H56+H64+H72+H80+H88+H112+H128</f>
        <v>18616.5</v>
      </c>
      <c r="I16" s="66" t="s">
        <v>38</v>
      </c>
      <c r="J16" s="126"/>
      <c r="K16" s="123"/>
    </row>
    <row r="17" spans="1:11" ht="19.5" customHeight="1" x14ac:dyDescent="0.25">
      <c r="A17" s="117"/>
      <c r="B17" s="126"/>
      <c r="C17" s="221"/>
      <c r="D17" s="70">
        <v>2017</v>
      </c>
      <c r="E17" s="67">
        <f t="shared" si="0"/>
        <v>36853.199999999997</v>
      </c>
      <c r="F17" s="66" t="s">
        <v>38</v>
      </c>
      <c r="G17" s="66" t="s">
        <v>38</v>
      </c>
      <c r="H17" s="68">
        <f>H25+H33+H49+H57+H65+H73+H97+H105+H113+H121+H129</f>
        <v>36853.199999999997</v>
      </c>
      <c r="I17" s="66" t="s">
        <v>38</v>
      </c>
      <c r="J17" s="126"/>
      <c r="K17" s="123"/>
    </row>
    <row r="18" spans="1:11" s="29" customFormat="1" ht="19.5" customHeight="1" x14ac:dyDescent="0.25">
      <c r="A18" s="117"/>
      <c r="B18" s="126"/>
      <c r="C18" s="221"/>
      <c r="D18" s="70">
        <v>2018</v>
      </c>
      <c r="E18" s="67">
        <f t="shared" si="0"/>
        <v>35033.199999999997</v>
      </c>
      <c r="F18" s="66" t="s">
        <v>38</v>
      </c>
      <c r="G18" s="66" t="s">
        <v>38</v>
      </c>
      <c r="H18" s="68">
        <f>H26+H34+H50+H58+H66+H74+H82+H114+H122+H130</f>
        <v>35033.199999999997</v>
      </c>
      <c r="I18" s="66" t="s">
        <v>38</v>
      </c>
      <c r="J18" s="126"/>
      <c r="K18" s="123"/>
    </row>
    <row r="19" spans="1:11" s="29" customFormat="1" ht="21.75" customHeight="1" x14ac:dyDescent="0.25">
      <c r="A19" s="117"/>
      <c r="B19" s="126"/>
      <c r="C19" s="221"/>
      <c r="D19" s="70">
        <v>2019</v>
      </c>
      <c r="E19" s="67">
        <f t="shared" si="0"/>
        <v>26950</v>
      </c>
      <c r="F19" s="66" t="s">
        <v>38</v>
      </c>
      <c r="G19" s="66" t="s">
        <v>38</v>
      </c>
      <c r="H19" s="68">
        <f>H27+H51+H59+H67+H75+H99+H115+H123+H131</f>
        <v>26950</v>
      </c>
      <c r="I19" s="66" t="s">
        <v>38</v>
      </c>
      <c r="J19" s="126"/>
      <c r="K19" s="123"/>
    </row>
    <row r="20" spans="1:11" s="29" customFormat="1" ht="19.5" customHeight="1" x14ac:dyDescent="0.25">
      <c r="A20" s="118"/>
      <c r="B20" s="127"/>
      <c r="C20" s="222"/>
      <c r="D20" s="71">
        <v>2020</v>
      </c>
      <c r="E20" s="67">
        <f t="shared" si="0"/>
        <v>26650</v>
      </c>
      <c r="F20" s="73" t="s">
        <v>38</v>
      </c>
      <c r="G20" s="73" t="s">
        <v>38</v>
      </c>
      <c r="H20" s="72">
        <f>H28+H52+H60+H68+H76+H84+H116+H124+H132</f>
        <v>26650</v>
      </c>
      <c r="I20" s="73" t="s">
        <v>38</v>
      </c>
      <c r="J20" s="127"/>
      <c r="K20" s="124"/>
    </row>
    <row r="21" spans="1:11" s="54" customFormat="1" ht="18.75" customHeight="1" x14ac:dyDescent="0.25">
      <c r="A21" s="177" t="s">
        <v>91</v>
      </c>
      <c r="B21" s="136" t="s">
        <v>76</v>
      </c>
      <c r="C21" s="223" t="s">
        <v>64</v>
      </c>
      <c r="D21" s="101" t="s">
        <v>15</v>
      </c>
      <c r="E21" s="52">
        <f>SUM(E22:E28)</f>
        <v>9100</v>
      </c>
      <c r="F21" s="36" t="s">
        <v>38</v>
      </c>
      <c r="G21" s="36" t="s">
        <v>38</v>
      </c>
      <c r="H21" s="53">
        <f>SUM(H22:H28)</f>
        <v>9100</v>
      </c>
      <c r="I21" s="36" t="s">
        <v>38</v>
      </c>
      <c r="J21" s="180" t="s">
        <v>42</v>
      </c>
      <c r="K21" s="182"/>
    </row>
    <row r="22" spans="1:11" s="54" customFormat="1" ht="18" customHeight="1" x14ac:dyDescent="0.25">
      <c r="A22" s="178"/>
      <c r="B22" s="137"/>
      <c r="C22" s="224"/>
      <c r="D22" s="100">
        <v>2014</v>
      </c>
      <c r="E22" s="102">
        <f>H22</f>
        <v>600</v>
      </c>
      <c r="F22" s="103" t="s">
        <v>38</v>
      </c>
      <c r="G22" s="103" t="s">
        <v>38</v>
      </c>
      <c r="H22" s="102">
        <v>600</v>
      </c>
      <c r="I22" s="103" t="s">
        <v>38</v>
      </c>
      <c r="J22" s="181"/>
      <c r="K22" s="183"/>
    </row>
    <row r="23" spans="1:11" s="54" customFormat="1" ht="18.75" customHeight="1" x14ac:dyDescent="0.25">
      <c r="A23" s="178"/>
      <c r="B23" s="137"/>
      <c r="C23" s="224"/>
      <c r="D23" s="35">
        <v>2015</v>
      </c>
      <c r="E23" s="52" t="s">
        <v>38</v>
      </c>
      <c r="F23" s="36" t="s">
        <v>38</v>
      </c>
      <c r="G23" s="36" t="s">
        <v>38</v>
      </c>
      <c r="H23" s="52" t="s">
        <v>38</v>
      </c>
      <c r="I23" s="36" t="s">
        <v>38</v>
      </c>
      <c r="J23" s="181"/>
      <c r="K23" s="183"/>
    </row>
    <row r="24" spans="1:11" s="54" customFormat="1" ht="18.75" customHeight="1" x14ac:dyDescent="0.25">
      <c r="A24" s="178"/>
      <c r="B24" s="137"/>
      <c r="C24" s="224"/>
      <c r="D24" s="35">
        <v>2016</v>
      </c>
      <c r="E24" s="37">
        <f>H24</f>
        <v>1800</v>
      </c>
      <c r="F24" s="36" t="s">
        <v>38</v>
      </c>
      <c r="G24" s="36" t="s">
        <v>38</v>
      </c>
      <c r="H24" s="52">
        <v>1800</v>
      </c>
      <c r="I24" s="36" t="s">
        <v>38</v>
      </c>
      <c r="J24" s="181"/>
      <c r="K24" s="183"/>
    </row>
    <row r="25" spans="1:11" s="54" customFormat="1" ht="19.5" customHeight="1" x14ac:dyDescent="0.25">
      <c r="A25" s="178"/>
      <c r="B25" s="137"/>
      <c r="C25" s="224"/>
      <c r="D25" s="35">
        <v>2017</v>
      </c>
      <c r="E25" s="52">
        <v>1700</v>
      </c>
      <c r="F25" s="40" t="s">
        <v>38</v>
      </c>
      <c r="G25" s="40" t="s">
        <v>38</v>
      </c>
      <c r="H25" s="52">
        <v>1700</v>
      </c>
      <c r="I25" s="40" t="s">
        <v>38</v>
      </c>
      <c r="J25" s="181"/>
      <c r="K25" s="183"/>
    </row>
    <row r="26" spans="1:11" s="54" customFormat="1" ht="18" customHeight="1" x14ac:dyDescent="0.25">
      <c r="A26" s="178"/>
      <c r="B26" s="137"/>
      <c r="C26" s="224"/>
      <c r="D26" s="35">
        <v>2018</v>
      </c>
      <c r="E26" s="52">
        <v>1200</v>
      </c>
      <c r="F26" s="36" t="s">
        <v>38</v>
      </c>
      <c r="G26" s="36" t="s">
        <v>38</v>
      </c>
      <c r="H26" s="52">
        <v>1200</v>
      </c>
      <c r="I26" s="36" t="s">
        <v>38</v>
      </c>
      <c r="J26" s="181"/>
      <c r="K26" s="183"/>
    </row>
    <row r="27" spans="1:11" s="54" customFormat="1" ht="21.75" customHeight="1" x14ac:dyDescent="0.25">
      <c r="A27" s="178"/>
      <c r="B27" s="137"/>
      <c r="C27" s="224"/>
      <c r="D27" s="35">
        <v>2019</v>
      </c>
      <c r="E27" s="52">
        <v>2000</v>
      </c>
      <c r="F27" s="36" t="s">
        <v>38</v>
      </c>
      <c r="G27" s="36" t="s">
        <v>38</v>
      </c>
      <c r="H27" s="52">
        <v>2000</v>
      </c>
      <c r="I27" s="36" t="s">
        <v>38</v>
      </c>
      <c r="J27" s="181"/>
      <c r="K27" s="183"/>
    </row>
    <row r="28" spans="1:11" s="51" customFormat="1" ht="24" customHeight="1" x14ac:dyDescent="0.25">
      <c r="A28" s="179"/>
      <c r="B28" s="138"/>
      <c r="C28" s="225"/>
      <c r="D28" s="35">
        <v>2020</v>
      </c>
      <c r="E28" s="52">
        <v>1800</v>
      </c>
      <c r="F28" s="36" t="s">
        <v>38</v>
      </c>
      <c r="G28" s="36" t="s">
        <v>38</v>
      </c>
      <c r="H28" s="52">
        <v>1800</v>
      </c>
      <c r="I28" s="36" t="s">
        <v>38</v>
      </c>
      <c r="J28" s="207"/>
      <c r="K28" s="208"/>
    </row>
    <row r="29" spans="1:11" s="51" customFormat="1" ht="15.6" customHeight="1" x14ac:dyDescent="0.25">
      <c r="A29" s="190" t="s">
        <v>92</v>
      </c>
      <c r="B29" s="136" t="s">
        <v>132</v>
      </c>
      <c r="C29" s="223" t="s">
        <v>138</v>
      </c>
      <c r="D29" s="35" t="s">
        <v>15</v>
      </c>
      <c r="E29" s="52">
        <f>SUM(E30:E36)</f>
        <v>24006.400000000001</v>
      </c>
      <c r="F29" s="36" t="s">
        <v>38</v>
      </c>
      <c r="G29" s="36" t="s">
        <v>38</v>
      </c>
      <c r="H29" s="52">
        <f>SUM(H30:H36)</f>
        <v>24006.400000000001</v>
      </c>
      <c r="I29" s="36" t="s">
        <v>38</v>
      </c>
      <c r="J29" s="180" t="s">
        <v>42</v>
      </c>
      <c r="K29" s="182"/>
    </row>
    <row r="30" spans="1:11" s="51" customFormat="1" ht="15.6" customHeight="1" x14ac:dyDescent="0.25">
      <c r="A30" s="178"/>
      <c r="B30" s="137"/>
      <c r="C30" s="224"/>
      <c r="D30" s="35">
        <v>2014</v>
      </c>
      <c r="E30" s="52">
        <f>H30</f>
        <v>1800</v>
      </c>
      <c r="F30" s="36" t="s">
        <v>38</v>
      </c>
      <c r="G30" s="36" t="s">
        <v>38</v>
      </c>
      <c r="H30" s="52">
        <v>1800</v>
      </c>
      <c r="I30" s="36" t="s">
        <v>38</v>
      </c>
      <c r="J30" s="181"/>
      <c r="K30" s="183"/>
    </row>
    <row r="31" spans="1:11" s="51" customFormat="1" ht="15.6" customHeight="1" x14ac:dyDescent="0.25">
      <c r="A31" s="178"/>
      <c r="B31" s="137"/>
      <c r="C31" s="224"/>
      <c r="D31" s="35">
        <v>2015</v>
      </c>
      <c r="E31" s="52" t="s">
        <v>38</v>
      </c>
      <c r="F31" s="36" t="s">
        <v>38</v>
      </c>
      <c r="G31" s="36" t="s">
        <v>38</v>
      </c>
      <c r="H31" s="52" t="s">
        <v>38</v>
      </c>
      <c r="I31" s="36" t="s">
        <v>38</v>
      </c>
      <c r="J31" s="181"/>
      <c r="K31" s="183"/>
    </row>
    <row r="32" spans="1:11" s="51" customFormat="1" ht="15.6" customHeight="1" x14ac:dyDescent="0.25">
      <c r="A32" s="178"/>
      <c r="B32" s="137"/>
      <c r="C32" s="224"/>
      <c r="D32" s="35">
        <v>2016</v>
      </c>
      <c r="E32" s="57" t="s">
        <v>38</v>
      </c>
      <c r="F32" s="36" t="s">
        <v>38</v>
      </c>
      <c r="G32" s="36" t="s">
        <v>38</v>
      </c>
      <c r="H32" s="57" t="s">
        <v>38</v>
      </c>
      <c r="I32" s="36" t="s">
        <v>38</v>
      </c>
      <c r="J32" s="181"/>
      <c r="K32" s="183"/>
    </row>
    <row r="33" spans="1:11" s="51" customFormat="1" ht="15.6" customHeight="1" x14ac:dyDescent="0.25">
      <c r="A33" s="178"/>
      <c r="B33" s="137"/>
      <c r="C33" s="224"/>
      <c r="D33" s="35">
        <v>2017</v>
      </c>
      <c r="E33" s="52">
        <v>11103.2</v>
      </c>
      <c r="F33" s="40" t="s">
        <v>38</v>
      </c>
      <c r="G33" s="40" t="s">
        <v>38</v>
      </c>
      <c r="H33" s="52">
        <v>11103.2</v>
      </c>
      <c r="I33" s="40" t="s">
        <v>38</v>
      </c>
      <c r="J33" s="181"/>
      <c r="K33" s="183"/>
    </row>
    <row r="34" spans="1:11" s="51" customFormat="1" ht="15.6" customHeight="1" x14ac:dyDescent="0.25">
      <c r="A34" s="178"/>
      <c r="B34" s="137"/>
      <c r="C34" s="224"/>
      <c r="D34" s="35">
        <v>2018</v>
      </c>
      <c r="E34" s="52">
        <v>11103.2</v>
      </c>
      <c r="F34" s="36" t="s">
        <v>38</v>
      </c>
      <c r="G34" s="36" t="s">
        <v>38</v>
      </c>
      <c r="H34" s="52">
        <v>11103.2</v>
      </c>
      <c r="I34" s="36" t="s">
        <v>38</v>
      </c>
      <c r="J34" s="181"/>
      <c r="K34" s="183"/>
    </row>
    <row r="35" spans="1:11" s="51" customFormat="1" ht="15.6" customHeight="1" x14ac:dyDescent="0.25">
      <c r="A35" s="178"/>
      <c r="B35" s="137"/>
      <c r="C35" s="224"/>
      <c r="D35" s="35">
        <v>2019</v>
      </c>
      <c r="E35" s="52" t="s">
        <v>38</v>
      </c>
      <c r="F35" s="36" t="s">
        <v>38</v>
      </c>
      <c r="G35" s="36" t="s">
        <v>38</v>
      </c>
      <c r="H35" s="52" t="s">
        <v>38</v>
      </c>
      <c r="I35" s="36" t="s">
        <v>38</v>
      </c>
      <c r="J35" s="181"/>
      <c r="K35" s="183"/>
    </row>
    <row r="36" spans="1:11" s="51" customFormat="1" ht="15.6" customHeight="1" x14ac:dyDescent="0.25">
      <c r="A36" s="179"/>
      <c r="B36" s="138"/>
      <c r="C36" s="225"/>
      <c r="D36" s="35">
        <v>2020</v>
      </c>
      <c r="E36" s="52" t="s">
        <v>38</v>
      </c>
      <c r="F36" s="36" t="s">
        <v>38</v>
      </c>
      <c r="G36" s="36" t="s">
        <v>38</v>
      </c>
      <c r="H36" s="52" t="s">
        <v>38</v>
      </c>
      <c r="I36" s="36" t="s">
        <v>38</v>
      </c>
      <c r="J36" s="207"/>
      <c r="K36" s="208"/>
    </row>
    <row r="37" spans="1:11" s="51" customFormat="1" ht="15.6" customHeight="1" x14ac:dyDescent="0.25">
      <c r="A37" s="177" t="s">
        <v>93</v>
      </c>
      <c r="B37" s="136" t="s">
        <v>77</v>
      </c>
      <c r="C37" s="223">
        <v>2014</v>
      </c>
      <c r="D37" s="35" t="s">
        <v>15</v>
      </c>
      <c r="E37" s="52">
        <f>SUM(E38:E44)</f>
        <v>300</v>
      </c>
      <c r="F37" s="36" t="s">
        <v>38</v>
      </c>
      <c r="G37" s="36" t="s">
        <v>38</v>
      </c>
      <c r="H37" s="52">
        <f>SUM(H38:H44)</f>
        <v>300</v>
      </c>
      <c r="I37" s="36" t="s">
        <v>38</v>
      </c>
      <c r="J37" s="180" t="s">
        <v>42</v>
      </c>
      <c r="K37" s="182"/>
    </row>
    <row r="38" spans="1:11" s="51" customFormat="1" ht="15.6" customHeight="1" x14ac:dyDescent="0.25">
      <c r="A38" s="178"/>
      <c r="B38" s="137"/>
      <c r="C38" s="224"/>
      <c r="D38" s="35">
        <v>2014</v>
      </c>
      <c r="E38" s="52">
        <f>H38</f>
        <v>300</v>
      </c>
      <c r="F38" s="36" t="s">
        <v>38</v>
      </c>
      <c r="G38" s="36" t="s">
        <v>38</v>
      </c>
      <c r="H38" s="52">
        <v>300</v>
      </c>
      <c r="I38" s="36" t="s">
        <v>38</v>
      </c>
      <c r="J38" s="181"/>
      <c r="K38" s="183"/>
    </row>
    <row r="39" spans="1:11" s="51" customFormat="1" ht="15.6" customHeight="1" x14ac:dyDescent="0.25">
      <c r="A39" s="178"/>
      <c r="B39" s="137"/>
      <c r="C39" s="224"/>
      <c r="D39" s="35">
        <v>2015</v>
      </c>
      <c r="E39" s="52" t="s">
        <v>38</v>
      </c>
      <c r="F39" s="36" t="s">
        <v>38</v>
      </c>
      <c r="G39" s="36" t="s">
        <v>38</v>
      </c>
      <c r="H39" s="52" t="s">
        <v>38</v>
      </c>
      <c r="I39" s="36" t="s">
        <v>38</v>
      </c>
      <c r="J39" s="181"/>
      <c r="K39" s="183"/>
    </row>
    <row r="40" spans="1:11" s="51" customFormat="1" ht="15.6" customHeight="1" x14ac:dyDescent="0.25">
      <c r="A40" s="178"/>
      <c r="B40" s="137"/>
      <c r="C40" s="224"/>
      <c r="D40" s="35">
        <v>2016</v>
      </c>
      <c r="E40" s="57" t="s">
        <v>38</v>
      </c>
      <c r="F40" s="36" t="s">
        <v>38</v>
      </c>
      <c r="G40" s="36" t="s">
        <v>38</v>
      </c>
      <c r="H40" s="57" t="s">
        <v>38</v>
      </c>
      <c r="I40" s="36" t="s">
        <v>38</v>
      </c>
      <c r="J40" s="181"/>
      <c r="K40" s="183"/>
    </row>
    <row r="41" spans="1:11" s="51" customFormat="1" ht="15.6" customHeight="1" x14ac:dyDescent="0.25">
      <c r="A41" s="178"/>
      <c r="B41" s="137"/>
      <c r="C41" s="224"/>
      <c r="D41" s="35">
        <v>2017</v>
      </c>
      <c r="E41" s="52" t="s">
        <v>38</v>
      </c>
      <c r="F41" s="40" t="s">
        <v>38</v>
      </c>
      <c r="G41" s="40" t="s">
        <v>38</v>
      </c>
      <c r="H41" s="52" t="s">
        <v>38</v>
      </c>
      <c r="I41" s="40" t="s">
        <v>38</v>
      </c>
      <c r="J41" s="181"/>
      <c r="K41" s="183"/>
    </row>
    <row r="42" spans="1:11" s="51" customFormat="1" ht="15.6" customHeight="1" x14ac:dyDescent="0.25">
      <c r="A42" s="178"/>
      <c r="B42" s="137"/>
      <c r="C42" s="224"/>
      <c r="D42" s="35">
        <v>2018</v>
      </c>
      <c r="E42" s="52" t="s">
        <v>38</v>
      </c>
      <c r="F42" s="36" t="s">
        <v>38</v>
      </c>
      <c r="G42" s="36" t="s">
        <v>38</v>
      </c>
      <c r="H42" s="52" t="s">
        <v>38</v>
      </c>
      <c r="I42" s="36" t="s">
        <v>38</v>
      </c>
      <c r="J42" s="181"/>
      <c r="K42" s="183"/>
    </row>
    <row r="43" spans="1:11" s="51" customFormat="1" ht="15.6" customHeight="1" x14ac:dyDescent="0.25">
      <c r="A43" s="178"/>
      <c r="B43" s="137"/>
      <c r="C43" s="224"/>
      <c r="D43" s="35">
        <v>2019</v>
      </c>
      <c r="E43" s="52" t="s">
        <v>38</v>
      </c>
      <c r="F43" s="36" t="s">
        <v>38</v>
      </c>
      <c r="G43" s="36" t="s">
        <v>38</v>
      </c>
      <c r="H43" s="52" t="s">
        <v>38</v>
      </c>
      <c r="I43" s="36" t="s">
        <v>38</v>
      </c>
      <c r="J43" s="181"/>
      <c r="K43" s="183"/>
    </row>
    <row r="44" spans="1:11" s="51" customFormat="1" ht="15.6" customHeight="1" x14ac:dyDescent="0.25">
      <c r="A44" s="179"/>
      <c r="B44" s="137"/>
      <c r="C44" s="225"/>
      <c r="D44" s="50">
        <v>2020</v>
      </c>
      <c r="E44" s="55" t="s">
        <v>38</v>
      </c>
      <c r="F44" s="58" t="s">
        <v>38</v>
      </c>
      <c r="G44" s="58" t="s">
        <v>38</v>
      </c>
      <c r="H44" s="55" t="s">
        <v>38</v>
      </c>
      <c r="I44" s="58" t="s">
        <v>38</v>
      </c>
      <c r="J44" s="207"/>
      <c r="K44" s="208"/>
    </row>
    <row r="45" spans="1:11" ht="15.6" customHeight="1" x14ac:dyDescent="0.25">
      <c r="A45" s="191" t="s">
        <v>94</v>
      </c>
      <c r="B45" s="184" t="s">
        <v>79</v>
      </c>
      <c r="C45" s="226" t="s">
        <v>64</v>
      </c>
      <c r="D45" s="35" t="s">
        <v>15</v>
      </c>
      <c r="E45" s="52">
        <f>SUM(E46:E52)</f>
        <v>48564.7</v>
      </c>
      <c r="F45" s="36" t="s">
        <v>38</v>
      </c>
      <c r="G45" s="36" t="s">
        <v>38</v>
      </c>
      <c r="H45" s="52">
        <f>SUM(H46:H52)</f>
        <v>48564.7</v>
      </c>
      <c r="I45" s="36" t="s">
        <v>38</v>
      </c>
      <c r="J45" s="136" t="s">
        <v>42</v>
      </c>
      <c r="K45" s="171"/>
    </row>
    <row r="46" spans="1:11" ht="15.6" customHeight="1" x14ac:dyDescent="0.25">
      <c r="A46" s="192"/>
      <c r="B46" s="185"/>
      <c r="C46" s="227"/>
      <c r="D46" s="35">
        <v>2014</v>
      </c>
      <c r="E46" s="52">
        <f t="shared" ref="E46:E48" si="1">H46</f>
        <v>19550</v>
      </c>
      <c r="F46" s="36" t="s">
        <v>38</v>
      </c>
      <c r="G46" s="36" t="s">
        <v>38</v>
      </c>
      <c r="H46" s="52">
        <v>19550</v>
      </c>
      <c r="I46" s="36" t="s">
        <v>38</v>
      </c>
      <c r="J46" s="137"/>
      <c r="K46" s="172"/>
    </row>
    <row r="47" spans="1:11" ht="15.6" customHeight="1" x14ac:dyDescent="0.25">
      <c r="A47" s="192"/>
      <c r="B47" s="185"/>
      <c r="C47" s="227"/>
      <c r="D47" s="35">
        <v>2015</v>
      </c>
      <c r="E47" s="52">
        <f t="shared" si="1"/>
        <v>11454.7</v>
      </c>
      <c r="F47" s="36" t="s">
        <v>38</v>
      </c>
      <c r="G47" s="36" t="s">
        <v>38</v>
      </c>
      <c r="H47" s="52">
        <v>11454.7</v>
      </c>
      <c r="I47" s="36" t="s">
        <v>38</v>
      </c>
      <c r="J47" s="137"/>
      <c r="K47" s="172"/>
    </row>
    <row r="48" spans="1:11" ht="15.6" customHeight="1" x14ac:dyDescent="0.25">
      <c r="A48" s="192"/>
      <c r="B48" s="185"/>
      <c r="C48" s="227"/>
      <c r="D48" s="35">
        <v>2016</v>
      </c>
      <c r="E48" s="64">
        <f t="shared" si="1"/>
        <v>3060</v>
      </c>
      <c r="F48" s="36" t="s">
        <v>38</v>
      </c>
      <c r="G48" s="36" t="s">
        <v>38</v>
      </c>
      <c r="H48" s="59">
        <v>3060</v>
      </c>
      <c r="I48" s="36" t="s">
        <v>38</v>
      </c>
      <c r="J48" s="137"/>
      <c r="K48" s="172"/>
    </row>
    <row r="49" spans="1:11" ht="15.6" customHeight="1" x14ac:dyDescent="0.25">
      <c r="A49" s="192"/>
      <c r="B49" s="185"/>
      <c r="C49" s="227"/>
      <c r="D49" s="35">
        <v>2017</v>
      </c>
      <c r="E49" s="52">
        <v>3200</v>
      </c>
      <c r="F49" s="40" t="s">
        <v>38</v>
      </c>
      <c r="G49" s="40" t="s">
        <v>38</v>
      </c>
      <c r="H49" s="52">
        <v>3200</v>
      </c>
      <c r="I49" s="40" t="s">
        <v>38</v>
      </c>
      <c r="J49" s="137"/>
      <c r="K49" s="172"/>
    </row>
    <row r="50" spans="1:11" s="31" customFormat="1" ht="15.6" customHeight="1" x14ac:dyDescent="0.25">
      <c r="A50" s="192"/>
      <c r="B50" s="185"/>
      <c r="C50" s="227"/>
      <c r="D50" s="35">
        <v>2018</v>
      </c>
      <c r="E50" s="52">
        <v>3500</v>
      </c>
      <c r="F50" s="36" t="s">
        <v>38</v>
      </c>
      <c r="G50" s="36" t="s">
        <v>38</v>
      </c>
      <c r="H50" s="52">
        <v>3500</v>
      </c>
      <c r="I50" s="36" t="s">
        <v>38</v>
      </c>
      <c r="J50" s="137"/>
      <c r="K50" s="172"/>
    </row>
    <row r="51" spans="1:11" s="31" customFormat="1" ht="15.6" customHeight="1" x14ac:dyDescent="0.25">
      <c r="A51" s="192"/>
      <c r="B51" s="185"/>
      <c r="C51" s="227"/>
      <c r="D51" s="35">
        <v>2019</v>
      </c>
      <c r="E51" s="52">
        <v>3800</v>
      </c>
      <c r="F51" s="36" t="s">
        <v>38</v>
      </c>
      <c r="G51" s="36" t="s">
        <v>38</v>
      </c>
      <c r="H51" s="52">
        <v>3800</v>
      </c>
      <c r="I51" s="36" t="s">
        <v>38</v>
      </c>
      <c r="J51" s="137"/>
      <c r="K51" s="172"/>
    </row>
    <row r="52" spans="1:11" s="31" customFormat="1" ht="15.6" customHeight="1" x14ac:dyDescent="0.25">
      <c r="A52" s="192"/>
      <c r="B52" s="186"/>
      <c r="C52" s="228"/>
      <c r="D52" s="50">
        <v>2020</v>
      </c>
      <c r="E52" s="55">
        <v>4000</v>
      </c>
      <c r="F52" s="58" t="s">
        <v>38</v>
      </c>
      <c r="G52" s="58" t="s">
        <v>38</v>
      </c>
      <c r="H52" s="55">
        <v>4000</v>
      </c>
      <c r="I52" s="58" t="s">
        <v>38</v>
      </c>
      <c r="J52" s="138"/>
      <c r="K52" s="173"/>
    </row>
    <row r="53" spans="1:11" ht="15.6" customHeight="1" x14ac:dyDescent="0.25">
      <c r="A53" s="174" t="s">
        <v>95</v>
      </c>
      <c r="B53" s="157" t="s">
        <v>80</v>
      </c>
      <c r="C53" s="157" t="s">
        <v>64</v>
      </c>
      <c r="D53" s="35" t="s">
        <v>15</v>
      </c>
      <c r="E53" s="42">
        <f>SUM(E54:E60)</f>
        <v>28650</v>
      </c>
      <c r="F53" s="36" t="s">
        <v>38</v>
      </c>
      <c r="G53" s="36" t="s">
        <v>38</v>
      </c>
      <c r="H53" s="42">
        <f>SUM(H54:H60)</f>
        <v>28650</v>
      </c>
      <c r="I53" s="36" t="s">
        <v>38</v>
      </c>
      <c r="J53" s="136" t="s">
        <v>42</v>
      </c>
      <c r="K53" s="145"/>
    </row>
    <row r="54" spans="1:11" ht="15.6" customHeight="1" x14ac:dyDescent="0.25">
      <c r="A54" s="175"/>
      <c r="B54" s="158"/>
      <c r="C54" s="158"/>
      <c r="D54" s="35">
        <v>2014</v>
      </c>
      <c r="E54" s="42">
        <f t="shared" ref="E54:E56" si="2">H54</f>
        <v>17850</v>
      </c>
      <c r="F54" s="36" t="s">
        <v>38</v>
      </c>
      <c r="G54" s="36" t="s">
        <v>38</v>
      </c>
      <c r="H54" s="42">
        <v>17850</v>
      </c>
      <c r="I54" s="36" t="s">
        <v>38</v>
      </c>
      <c r="J54" s="137"/>
      <c r="K54" s="146"/>
    </row>
    <row r="55" spans="1:11" ht="15.6" customHeight="1" x14ac:dyDescent="0.25">
      <c r="A55" s="175"/>
      <c r="B55" s="158"/>
      <c r="C55" s="158"/>
      <c r="D55" s="35">
        <v>2015</v>
      </c>
      <c r="E55" s="37">
        <f t="shared" si="2"/>
        <v>3000</v>
      </c>
      <c r="F55" s="36" t="s">
        <v>38</v>
      </c>
      <c r="G55" s="36" t="s">
        <v>38</v>
      </c>
      <c r="H55" s="37">
        <v>3000</v>
      </c>
      <c r="I55" s="36" t="s">
        <v>38</v>
      </c>
      <c r="J55" s="137"/>
      <c r="K55" s="146"/>
    </row>
    <row r="56" spans="1:11" ht="15.6" customHeight="1" x14ac:dyDescent="0.25">
      <c r="A56" s="175"/>
      <c r="B56" s="158"/>
      <c r="C56" s="158"/>
      <c r="D56" s="35">
        <v>2016</v>
      </c>
      <c r="E56" s="37">
        <f t="shared" si="2"/>
        <v>1500</v>
      </c>
      <c r="F56" s="36" t="s">
        <v>38</v>
      </c>
      <c r="G56" s="36" t="s">
        <v>38</v>
      </c>
      <c r="H56" s="37">
        <v>1500</v>
      </c>
      <c r="I56" s="36" t="s">
        <v>38</v>
      </c>
      <c r="J56" s="137"/>
      <c r="K56" s="146"/>
    </row>
    <row r="57" spans="1:11" ht="15.6" customHeight="1" x14ac:dyDescent="0.25">
      <c r="A57" s="175"/>
      <c r="B57" s="158"/>
      <c r="C57" s="158"/>
      <c r="D57" s="35">
        <v>2017</v>
      </c>
      <c r="E57" s="39">
        <v>1500</v>
      </c>
      <c r="F57" s="40" t="s">
        <v>38</v>
      </c>
      <c r="G57" s="40" t="s">
        <v>38</v>
      </c>
      <c r="H57" s="39">
        <v>1500</v>
      </c>
      <c r="I57" s="40" t="s">
        <v>38</v>
      </c>
      <c r="J57" s="137"/>
      <c r="K57" s="146"/>
    </row>
    <row r="58" spans="1:11" s="31" customFormat="1" ht="15.6" customHeight="1" x14ac:dyDescent="0.25">
      <c r="A58" s="175"/>
      <c r="B58" s="158"/>
      <c r="C58" s="158"/>
      <c r="D58" s="35">
        <v>2018</v>
      </c>
      <c r="E58" s="37">
        <v>1500</v>
      </c>
      <c r="F58" s="36" t="s">
        <v>38</v>
      </c>
      <c r="G58" s="36" t="s">
        <v>38</v>
      </c>
      <c r="H58" s="37">
        <v>1500</v>
      </c>
      <c r="I58" s="36" t="s">
        <v>38</v>
      </c>
      <c r="J58" s="137"/>
      <c r="K58" s="146"/>
    </row>
    <row r="59" spans="1:11" s="31" customFormat="1" ht="15.6" customHeight="1" x14ac:dyDescent="0.25">
      <c r="A59" s="175"/>
      <c r="B59" s="158"/>
      <c r="C59" s="158"/>
      <c r="D59" s="35">
        <v>2019</v>
      </c>
      <c r="E59" s="37">
        <v>1800</v>
      </c>
      <c r="F59" s="36" t="s">
        <v>38</v>
      </c>
      <c r="G59" s="36" t="s">
        <v>38</v>
      </c>
      <c r="H59" s="37">
        <v>1800</v>
      </c>
      <c r="I59" s="36" t="s">
        <v>38</v>
      </c>
      <c r="J59" s="137"/>
      <c r="K59" s="146"/>
    </row>
    <row r="60" spans="1:11" s="31" customFormat="1" ht="15.6" customHeight="1" x14ac:dyDescent="0.25">
      <c r="A60" s="176"/>
      <c r="B60" s="159"/>
      <c r="C60" s="159"/>
      <c r="D60" s="35">
        <v>2020</v>
      </c>
      <c r="E60" s="39">
        <v>1500</v>
      </c>
      <c r="F60" s="40" t="s">
        <v>38</v>
      </c>
      <c r="G60" s="40" t="s">
        <v>38</v>
      </c>
      <c r="H60" s="39">
        <v>1500</v>
      </c>
      <c r="I60" s="40" t="s">
        <v>38</v>
      </c>
      <c r="J60" s="138"/>
      <c r="K60" s="147"/>
    </row>
    <row r="61" spans="1:11" ht="15.6" customHeight="1" x14ac:dyDescent="0.25">
      <c r="A61" s="142" t="s">
        <v>44</v>
      </c>
      <c r="B61" s="157" t="s">
        <v>81</v>
      </c>
      <c r="C61" s="157" t="s">
        <v>64</v>
      </c>
      <c r="D61" s="35" t="s">
        <v>15</v>
      </c>
      <c r="E61" s="41">
        <f>SUM(E62:E68)</f>
        <v>9031.9</v>
      </c>
      <c r="F61" s="36" t="s">
        <v>38</v>
      </c>
      <c r="G61" s="36" t="s">
        <v>38</v>
      </c>
      <c r="H61" s="41">
        <f>SUM(H62:H68)</f>
        <v>9031.9</v>
      </c>
      <c r="I61" s="36" t="s">
        <v>38</v>
      </c>
      <c r="J61" s="136" t="s">
        <v>42</v>
      </c>
      <c r="K61" s="145"/>
    </row>
    <row r="62" spans="1:11" ht="15.6" customHeight="1" x14ac:dyDescent="0.25">
      <c r="A62" s="134"/>
      <c r="B62" s="158"/>
      <c r="C62" s="158"/>
      <c r="D62" s="35">
        <v>2014</v>
      </c>
      <c r="E62" s="42">
        <f t="shared" ref="E62:E64" si="3">H62</f>
        <v>4553</v>
      </c>
      <c r="F62" s="36" t="s">
        <v>38</v>
      </c>
      <c r="G62" s="36" t="s">
        <v>38</v>
      </c>
      <c r="H62" s="42">
        <v>4553</v>
      </c>
      <c r="I62" s="36" t="s">
        <v>38</v>
      </c>
      <c r="J62" s="137"/>
      <c r="K62" s="146"/>
    </row>
    <row r="63" spans="1:11" ht="15.6" customHeight="1" x14ac:dyDescent="0.25">
      <c r="A63" s="134"/>
      <c r="B63" s="158"/>
      <c r="C63" s="158"/>
      <c r="D63" s="35">
        <v>2015</v>
      </c>
      <c r="E63" s="41">
        <f t="shared" si="3"/>
        <v>890</v>
      </c>
      <c r="F63" s="36" t="s">
        <v>38</v>
      </c>
      <c r="G63" s="36" t="s">
        <v>38</v>
      </c>
      <c r="H63" s="41">
        <v>890</v>
      </c>
      <c r="I63" s="36" t="s">
        <v>38</v>
      </c>
      <c r="J63" s="137"/>
      <c r="K63" s="146"/>
    </row>
    <row r="64" spans="1:11" ht="15.6" customHeight="1" x14ac:dyDescent="0.25">
      <c r="A64" s="134"/>
      <c r="B64" s="158"/>
      <c r="C64" s="158"/>
      <c r="D64" s="35">
        <v>2016</v>
      </c>
      <c r="E64" s="42">
        <f t="shared" si="3"/>
        <v>388.9</v>
      </c>
      <c r="F64" s="36" t="s">
        <v>38</v>
      </c>
      <c r="G64" s="36" t="s">
        <v>38</v>
      </c>
      <c r="H64" s="42">
        <v>388.9</v>
      </c>
      <c r="I64" s="36" t="s">
        <v>38</v>
      </c>
      <c r="J64" s="137"/>
      <c r="K64" s="146"/>
    </row>
    <row r="65" spans="1:11" ht="15.6" customHeight="1" x14ac:dyDescent="0.25">
      <c r="A65" s="134"/>
      <c r="B65" s="158"/>
      <c r="C65" s="158"/>
      <c r="D65" s="35">
        <v>2017</v>
      </c>
      <c r="E65" s="39">
        <v>700</v>
      </c>
      <c r="F65" s="40" t="s">
        <v>38</v>
      </c>
      <c r="G65" s="40" t="s">
        <v>38</v>
      </c>
      <c r="H65" s="39">
        <v>700</v>
      </c>
      <c r="I65" s="40" t="s">
        <v>38</v>
      </c>
      <c r="J65" s="137"/>
      <c r="K65" s="146"/>
    </row>
    <row r="66" spans="1:11" s="31" customFormat="1" ht="15.6" customHeight="1" x14ac:dyDescent="0.25">
      <c r="A66" s="134"/>
      <c r="B66" s="158"/>
      <c r="C66" s="158"/>
      <c r="D66" s="35">
        <v>2018</v>
      </c>
      <c r="E66" s="39">
        <v>750</v>
      </c>
      <c r="F66" s="36" t="s">
        <v>38</v>
      </c>
      <c r="G66" s="36" t="s">
        <v>38</v>
      </c>
      <c r="H66" s="39">
        <v>750</v>
      </c>
      <c r="I66" s="36" t="s">
        <v>38</v>
      </c>
      <c r="J66" s="137"/>
      <c r="K66" s="146"/>
    </row>
    <row r="67" spans="1:11" s="31" customFormat="1" ht="15.6" customHeight="1" x14ac:dyDescent="0.25">
      <c r="A67" s="134"/>
      <c r="B67" s="158"/>
      <c r="C67" s="158"/>
      <c r="D67" s="35">
        <v>2019</v>
      </c>
      <c r="E67" s="39">
        <v>820</v>
      </c>
      <c r="F67" s="36" t="s">
        <v>38</v>
      </c>
      <c r="G67" s="36" t="s">
        <v>38</v>
      </c>
      <c r="H67" s="39">
        <v>820</v>
      </c>
      <c r="I67" s="36" t="s">
        <v>38</v>
      </c>
      <c r="J67" s="137"/>
      <c r="K67" s="146"/>
    </row>
    <row r="68" spans="1:11" s="31" customFormat="1" ht="15.6" customHeight="1" x14ac:dyDescent="0.25">
      <c r="A68" s="135"/>
      <c r="B68" s="159"/>
      <c r="C68" s="159"/>
      <c r="D68" s="35">
        <v>2020</v>
      </c>
      <c r="E68" s="39">
        <v>930</v>
      </c>
      <c r="F68" s="40" t="s">
        <v>38</v>
      </c>
      <c r="G68" s="40" t="s">
        <v>38</v>
      </c>
      <c r="H68" s="39">
        <v>930</v>
      </c>
      <c r="I68" s="40" t="s">
        <v>38</v>
      </c>
      <c r="J68" s="138"/>
      <c r="K68" s="147"/>
    </row>
    <row r="69" spans="1:11" ht="15.6" customHeight="1" x14ac:dyDescent="0.25">
      <c r="A69" s="131" t="s">
        <v>45</v>
      </c>
      <c r="B69" s="157" t="s">
        <v>82</v>
      </c>
      <c r="C69" s="136" t="s">
        <v>64</v>
      </c>
      <c r="D69" s="35" t="s">
        <v>15</v>
      </c>
      <c r="E69" s="41">
        <f>SUM(E70:E76)</f>
        <v>14324</v>
      </c>
      <c r="F69" s="36" t="s">
        <v>38</v>
      </c>
      <c r="G69" s="36" t="s">
        <v>38</v>
      </c>
      <c r="H69" s="41">
        <f>SUM(H70:H76)</f>
        <v>14324</v>
      </c>
      <c r="I69" s="36" t="s">
        <v>38</v>
      </c>
      <c r="J69" s="136" t="s">
        <v>42</v>
      </c>
      <c r="K69" s="145"/>
    </row>
    <row r="70" spans="1:11" ht="15.6" customHeight="1" x14ac:dyDescent="0.25">
      <c r="A70" s="134"/>
      <c r="B70" s="158"/>
      <c r="C70" s="137"/>
      <c r="D70" s="35">
        <v>2014</v>
      </c>
      <c r="E70" s="42">
        <f t="shared" ref="E70:E72" si="4">H70</f>
        <v>9010</v>
      </c>
      <c r="F70" s="36" t="s">
        <v>38</v>
      </c>
      <c r="G70" s="36" t="s">
        <v>38</v>
      </c>
      <c r="H70" s="42">
        <v>9010</v>
      </c>
      <c r="I70" s="36" t="s">
        <v>38</v>
      </c>
      <c r="J70" s="137"/>
      <c r="K70" s="146"/>
    </row>
    <row r="71" spans="1:11" ht="15.6" customHeight="1" x14ac:dyDescent="0.25">
      <c r="A71" s="134"/>
      <c r="B71" s="158"/>
      <c r="C71" s="137"/>
      <c r="D71" s="35">
        <v>2015</v>
      </c>
      <c r="E71" s="37">
        <f t="shared" si="4"/>
        <v>234</v>
      </c>
      <c r="F71" s="36" t="s">
        <v>38</v>
      </c>
      <c r="G71" s="36" t="s">
        <v>38</v>
      </c>
      <c r="H71" s="37">
        <v>234</v>
      </c>
      <c r="I71" s="36" t="s">
        <v>38</v>
      </c>
      <c r="J71" s="137"/>
      <c r="K71" s="146"/>
    </row>
    <row r="72" spans="1:11" ht="15.6" customHeight="1" x14ac:dyDescent="0.25">
      <c r="A72" s="134"/>
      <c r="B72" s="158"/>
      <c r="C72" s="137"/>
      <c r="D72" s="35">
        <v>2016</v>
      </c>
      <c r="E72" s="37">
        <f t="shared" si="4"/>
        <v>1000</v>
      </c>
      <c r="F72" s="36" t="s">
        <v>38</v>
      </c>
      <c r="G72" s="36" t="s">
        <v>38</v>
      </c>
      <c r="H72" s="37">
        <v>1000</v>
      </c>
      <c r="I72" s="36" t="s">
        <v>38</v>
      </c>
      <c r="J72" s="137"/>
      <c r="K72" s="146"/>
    </row>
    <row r="73" spans="1:11" ht="15.6" customHeight="1" x14ac:dyDescent="0.25">
      <c r="A73" s="134"/>
      <c r="B73" s="158"/>
      <c r="C73" s="137"/>
      <c r="D73" s="35">
        <v>2017</v>
      </c>
      <c r="E73" s="39">
        <v>1500</v>
      </c>
      <c r="F73" s="40" t="s">
        <v>38</v>
      </c>
      <c r="G73" s="40" t="s">
        <v>38</v>
      </c>
      <c r="H73" s="39">
        <v>1500</v>
      </c>
      <c r="I73" s="40" t="s">
        <v>38</v>
      </c>
      <c r="J73" s="137"/>
      <c r="K73" s="146"/>
    </row>
    <row r="74" spans="1:11" s="31" customFormat="1" ht="15.6" customHeight="1" x14ac:dyDescent="0.25">
      <c r="A74" s="134"/>
      <c r="B74" s="158"/>
      <c r="C74" s="137"/>
      <c r="D74" s="35">
        <v>2018</v>
      </c>
      <c r="E74" s="37">
        <v>730</v>
      </c>
      <c r="F74" s="36" t="s">
        <v>38</v>
      </c>
      <c r="G74" s="36" t="s">
        <v>38</v>
      </c>
      <c r="H74" s="37">
        <v>730</v>
      </c>
      <c r="I74" s="36" t="s">
        <v>38</v>
      </c>
      <c r="J74" s="137"/>
      <c r="K74" s="146"/>
    </row>
    <row r="75" spans="1:11" s="31" customFormat="1" ht="15.6" customHeight="1" x14ac:dyDescent="0.25">
      <c r="A75" s="134"/>
      <c r="B75" s="158"/>
      <c r="C75" s="137"/>
      <c r="D75" s="35">
        <v>2019</v>
      </c>
      <c r="E75" s="37">
        <v>850</v>
      </c>
      <c r="F75" s="36" t="s">
        <v>38</v>
      </c>
      <c r="G75" s="36" t="s">
        <v>38</v>
      </c>
      <c r="H75" s="37">
        <v>850</v>
      </c>
      <c r="I75" s="36" t="s">
        <v>38</v>
      </c>
      <c r="J75" s="137"/>
      <c r="K75" s="146"/>
    </row>
    <row r="76" spans="1:11" s="31" customFormat="1" ht="15.6" customHeight="1" x14ac:dyDescent="0.25">
      <c r="A76" s="135"/>
      <c r="B76" s="159"/>
      <c r="C76" s="138"/>
      <c r="D76" s="35">
        <v>2020</v>
      </c>
      <c r="E76" s="37">
        <v>1000</v>
      </c>
      <c r="F76" s="36" t="s">
        <v>38</v>
      </c>
      <c r="G76" s="36" t="s">
        <v>38</v>
      </c>
      <c r="H76" s="37">
        <v>1000</v>
      </c>
      <c r="I76" s="36" t="s">
        <v>38</v>
      </c>
      <c r="J76" s="138"/>
      <c r="K76" s="147"/>
    </row>
    <row r="77" spans="1:11" ht="15.6" customHeight="1" x14ac:dyDescent="0.25">
      <c r="A77" s="131" t="s">
        <v>96</v>
      </c>
      <c r="B77" s="157" t="s">
        <v>83</v>
      </c>
      <c r="C77" s="157" t="s">
        <v>64</v>
      </c>
      <c r="D77" s="35" t="s">
        <v>15</v>
      </c>
      <c r="E77" s="42">
        <f>SUM(E78:E84)</f>
        <v>1000</v>
      </c>
      <c r="F77" s="36" t="s">
        <v>38</v>
      </c>
      <c r="G77" s="36" t="s">
        <v>38</v>
      </c>
      <c r="H77" s="42">
        <f>SUM(H78:H84)</f>
        <v>1000</v>
      </c>
      <c r="I77" s="36" t="s">
        <v>38</v>
      </c>
      <c r="J77" s="136" t="s">
        <v>42</v>
      </c>
      <c r="K77" s="145"/>
    </row>
    <row r="78" spans="1:11" ht="15.6" customHeight="1" x14ac:dyDescent="0.25">
      <c r="A78" s="134"/>
      <c r="B78" s="158"/>
      <c r="C78" s="158"/>
      <c r="D78" s="35">
        <v>2014</v>
      </c>
      <c r="E78" s="42" t="s">
        <v>38</v>
      </c>
      <c r="F78" s="36" t="s">
        <v>38</v>
      </c>
      <c r="G78" s="36" t="s">
        <v>38</v>
      </c>
      <c r="H78" s="42" t="s">
        <v>38</v>
      </c>
      <c r="I78" s="36" t="s">
        <v>38</v>
      </c>
      <c r="J78" s="137"/>
      <c r="K78" s="146"/>
    </row>
    <row r="79" spans="1:11" ht="15.6" customHeight="1" x14ac:dyDescent="0.25">
      <c r="A79" s="134"/>
      <c r="B79" s="158"/>
      <c r="C79" s="158"/>
      <c r="D79" s="35">
        <v>2015</v>
      </c>
      <c r="E79" s="42">
        <f t="shared" ref="E79:E80" si="5">H79</f>
        <v>300</v>
      </c>
      <c r="F79" s="36" t="s">
        <v>38</v>
      </c>
      <c r="G79" s="36" t="s">
        <v>38</v>
      </c>
      <c r="H79" s="42">
        <v>300</v>
      </c>
      <c r="I79" s="36" t="s">
        <v>38</v>
      </c>
      <c r="J79" s="137"/>
      <c r="K79" s="146"/>
    </row>
    <row r="80" spans="1:11" ht="15.6" customHeight="1" x14ac:dyDescent="0.25">
      <c r="A80" s="134"/>
      <c r="B80" s="158"/>
      <c r="C80" s="158"/>
      <c r="D80" s="35">
        <v>2016</v>
      </c>
      <c r="E80" s="42">
        <f t="shared" si="5"/>
        <v>200</v>
      </c>
      <c r="F80" s="36" t="s">
        <v>38</v>
      </c>
      <c r="G80" s="36" t="s">
        <v>38</v>
      </c>
      <c r="H80" s="42">
        <v>200</v>
      </c>
      <c r="I80" s="36" t="s">
        <v>38</v>
      </c>
      <c r="J80" s="137"/>
      <c r="K80" s="146"/>
    </row>
    <row r="81" spans="1:11" ht="15.6" customHeight="1" x14ac:dyDescent="0.25">
      <c r="A81" s="134"/>
      <c r="B81" s="158"/>
      <c r="C81" s="158"/>
      <c r="D81" s="35">
        <v>2017</v>
      </c>
      <c r="E81" s="39" t="s">
        <v>38</v>
      </c>
      <c r="F81" s="40" t="s">
        <v>38</v>
      </c>
      <c r="G81" s="40" t="s">
        <v>38</v>
      </c>
      <c r="H81" s="39" t="s">
        <v>38</v>
      </c>
      <c r="I81" s="40" t="s">
        <v>38</v>
      </c>
      <c r="J81" s="137"/>
      <c r="K81" s="146"/>
    </row>
    <row r="82" spans="1:11" s="31" customFormat="1" ht="15.6" customHeight="1" x14ac:dyDescent="0.25">
      <c r="A82" s="134"/>
      <c r="B82" s="158"/>
      <c r="C82" s="158"/>
      <c r="D82" s="35">
        <v>2018</v>
      </c>
      <c r="E82" s="37">
        <v>200</v>
      </c>
      <c r="F82" s="36" t="s">
        <v>38</v>
      </c>
      <c r="G82" s="36" t="s">
        <v>38</v>
      </c>
      <c r="H82" s="37">
        <v>200</v>
      </c>
      <c r="I82" s="36" t="s">
        <v>38</v>
      </c>
      <c r="J82" s="137"/>
      <c r="K82" s="146"/>
    </row>
    <row r="83" spans="1:11" s="31" customFormat="1" ht="15.6" customHeight="1" x14ac:dyDescent="0.25">
      <c r="A83" s="134"/>
      <c r="B83" s="158"/>
      <c r="C83" s="158"/>
      <c r="D83" s="35">
        <v>2019</v>
      </c>
      <c r="E83" s="37" t="s">
        <v>38</v>
      </c>
      <c r="F83" s="36" t="s">
        <v>38</v>
      </c>
      <c r="G83" s="36" t="s">
        <v>38</v>
      </c>
      <c r="H83" s="37" t="s">
        <v>38</v>
      </c>
      <c r="I83" s="36" t="s">
        <v>38</v>
      </c>
      <c r="J83" s="137"/>
      <c r="K83" s="146"/>
    </row>
    <row r="84" spans="1:11" s="31" customFormat="1" ht="15.6" customHeight="1" x14ac:dyDescent="0.25">
      <c r="A84" s="135"/>
      <c r="B84" s="159"/>
      <c r="C84" s="159"/>
      <c r="D84" s="35">
        <v>2020</v>
      </c>
      <c r="E84" s="39">
        <v>300</v>
      </c>
      <c r="F84" s="40" t="s">
        <v>38</v>
      </c>
      <c r="G84" s="40" t="s">
        <v>38</v>
      </c>
      <c r="H84" s="39">
        <v>300</v>
      </c>
      <c r="I84" s="40" t="s">
        <v>38</v>
      </c>
      <c r="J84" s="138"/>
      <c r="K84" s="147"/>
    </row>
    <row r="85" spans="1:11" ht="15.6" customHeight="1" x14ac:dyDescent="0.25">
      <c r="A85" s="131" t="s">
        <v>97</v>
      </c>
      <c r="B85" s="157" t="s">
        <v>84</v>
      </c>
      <c r="C85" s="157" t="s">
        <v>78</v>
      </c>
      <c r="D85" s="35" t="s">
        <v>15</v>
      </c>
      <c r="E85" s="41">
        <f>SUM(E86:E92)</f>
        <v>466</v>
      </c>
      <c r="F85" s="36" t="s">
        <v>38</v>
      </c>
      <c r="G85" s="36" t="s">
        <v>38</v>
      </c>
      <c r="H85" s="41">
        <f>SUM(H86:H92)</f>
        <v>466</v>
      </c>
      <c r="I85" s="36" t="s">
        <v>38</v>
      </c>
      <c r="J85" s="136" t="s">
        <v>42</v>
      </c>
      <c r="K85" s="145"/>
    </row>
    <row r="86" spans="1:11" ht="15.6" customHeight="1" x14ac:dyDescent="0.25">
      <c r="A86" s="134"/>
      <c r="B86" s="158"/>
      <c r="C86" s="158"/>
      <c r="D86" s="35">
        <v>2014</v>
      </c>
      <c r="E86" s="42" t="s">
        <v>38</v>
      </c>
      <c r="F86" s="36" t="s">
        <v>38</v>
      </c>
      <c r="G86" s="36" t="s">
        <v>38</v>
      </c>
      <c r="H86" s="42" t="s">
        <v>38</v>
      </c>
      <c r="I86" s="36" t="s">
        <v>38</v>
      </c>
      <c r="J86" s="137"/>
      <c r="K86" s="146"/>
    </row>
    <row r="87" spans="1:11" ht="15.6" customHeight="1" x14ac:dyDescent="0.25">
      <c r="A87" s="134"/>
      <c r="B87" s="158"/>
      <c r="C87" s="158"/>
      <c r="D87" s="35">
        <v>2015</v>
      </c>
      <c r="E87" s="42">
        <f t="shared" ref="E87:E88" si="6">H87</f>
        <v>100</v>
      </c>
      <c r="F87" s="36" t="s">
        <v>38</v>
      </c>
      <c r="G87" s="36" t="s">
        <v>38</v>
      </c>
      <c r="H87" s="42">
        <v>100</v>
      </c>
      <c r="I87" s="36" t="s">
        <v>38</v>
      </c>
      <c r="J87" s="137"/>
      <c r="K87" s="146"/>
    </row>
    <row r="88" spans="1:11" ht="15.6" customHeight="1" x14ac:dyDescent="0.25">
      <c r="A88" s="134"/>
      <c r="B88" s="158"/>
      <c r="C88" s="158"/>
      <c r="D88" s="35">
        <v>2016</v>
      </c>
      <c r="E88" s="42">
        <f t="shared" si="6"/>
        <v>366</v>
      </c>
      <c r="F88" s="36" t="s">
        <v>38</v>
      </c>
      <c r="G88" s="36" t="s">
        <v>38</v>
      </c>
      <c r="H88" s="42">
        <v>366</v>
      </c>
      <c r="I88" s="36" t="s">
        <v>38</v>
      </c>
      <c r="J88" s="137"/>
      <c r="K88" s="146"/>
    </row>
    <row r="89" spans="1:11" ht="15.6" customHeight="1" x14ac:dyDescent="0.25">
      <c r="A89" s="134"/>
      <c r="B89" s="158"/>
      <c r="C89" s="158"/>
      <c r="D89" s="35">
        <v>2017</v>
      </c>
      <c r="E89" s="42" t="s">
        <v>38</v>
      </c>
      <c r="F89" s="40" t="s">
        <v>38</v>
      </c>
      <c r="G89" s="40" t="s">
        <v>38</v>
      </c>
      <c r="H89" s="42" t="s">
        <v>38</v>
      </c>
      <c r="I89" s="40" t="s">
        <v>38</v>
      </c>
      <c r="J89" s="137"/>
      <c r="K89" s="146"/>
    </row>
    <row r="90" spans="1:11" s="31" customFormat="1" ht="15.6" customHeight="1" x14ac:dyDescent="0.25">
      <c r="A90" s="134"/>
      <c r="B90" s="158"/>
      <c r="C90" s="158"/>
      <c r="D90" s="35">
        <v>2018</v>
      </c>
      <c r="E90" s="42" t="s">
        <v>38</v>
      </c>
      <c r="F90" s="36" t="s">
        <v>38</v>
      </c>
      <c r="G90" s="36" t="s">
        <v>38</v>
      </c>
      <c r="H90" s="42" t="s">
        <v>38</v>
      </c>
      <c r="I90" s="36" t="s">
        <v>38</v>
      </c>
      <c r="J90" s="137"/>
      <c r="K90" s="146"/>
    </row>
    <row r="91" spans="1:11" s="31" customFormat="1" ht="15.6" customHeight="1" x14ac:dyDescent="0.25">
      <c r="A91" s="134"/>
      <c r="B91" s="158"/>
      <c r="C91" s="158"/>
      <c r="D91" s="35">
        <v>2019</v>
      </c>
      <c r="E91" s="42" t="s">
        <v>38</v>
      </c>
      <c r="F91" s="36" t="s">
        <v>38</v>
      </c>
      <c r="G91" s="36" t="s">
        <v>38</v>
      </c>
      <c r="H91" s="42" t="s">
        <v>38</v>
      </c>
      <c r="I91" s="36" t="s">
        <v>38</v>
      </c>
      <c r="J91" s="137"/>
      <c r="K91" s="146"/>
    </row>
    <row r="92" spans="1:11" s="31" customFormat="1" ht="15.6" customHeight="1" x14ac:dyDescent="0.25">
      <c r="A92" s="135"/>
      <c r="B92" s="159"/>
      <c r="C92" s="159"/>
      <c r="D92" s="35">
        <v>2020</v>
      </c>
      <c r="E92" s="42" t="s">
        <v>38</v>
      </c>
      <c r="F92" s="40" t="s">
        <v>38</v>
      </c>
      <c r="G92" s="40" t="s">
        <v>38</v>
      </c>
      <c r="H92" s="42" t="s">
        <v>38</v>
      </c>
      <c r="I92" s="40" t="s">
        <v>38</v>
      </c>
      <c r="J92" s="138"/>
      <c r="K92" s="147"/>
    </row>
    <row r="93" spans="1:11" ht="15.6" customHeight="1" x14ac:dyDescent="0.25">
      <c r="A93" s="131" t="s">
        <v>98</v>
      </c>
      <c r="B93" s="157" t="s">
        <v>85</v>
      </c>
      <c r="C93" s="157" t="s">
        <v>142</v>
      </c>
      <c r="D93" s="35" t="s">
        <v>15</v>
      </c>
      <c r="E93" s="42">
        <f>SUM(E94:E100)</f>
        <v>2900</v>
      </c>
      <c r="F93" s="36" t="s">
        <v>38</v>
      </c>
      <c r="G93" s="36" t="s">
        <v>38</v>
      </c>
      <c r="H93" s="42">
        <f>SUM(H94:H100)</f>
        <v>2900</v>
      </c>
      <c r="I93" s="36" t="s">
        <v>38</v>
      </c>
      <c r="J93" s="136" t="s">
        <v>42</v>
      </c>
      <c r="K93" s="139"/>
    </row>
    <row r="94" spans="1:11" ht="15.6" customHeight="1" x14ac:dyDescent="0.25">
      <c r="A94" s="134"/>
      <c r="B94" s="158"/>
      <c r="C94" s="158"/>
      <c r="D94" s="35">
        <v>2014</v>
      </c>
      <c r="E94" s="42" t="s">
        <v>38</v>
      </c>
      <c r="F94" s="36" t="s">
        <v>38</v>
      </c>
      <c r="G94" s="36" t="s">
        <v>38</v>
      </c>
      <c r="H94" s="42"/>
      <c r="I94" s="36" t="s">
        <v>38</v>
      </c>
      <c r="J94" s="137"/>
      <c r="K94" s="140"/>
    </row>
    <row r="95" spans="1:11" ht="15.6" customHeight="1" x14ac:dyDescent="0.25">
      <c r="A95" s="134"/>
      <c r="B95" s="158"/>
      <c r="C95" s="158"/>
      <c r="D95" s="35">
        <v>2015</v>
      </c>
      <c r="E95" s="42">
        <f>H95</f>
        <v>900</v>
      </c>
      <c r="F95" s="36" t="s">
        <v>38</v>
      </c>
      <c r="G95" s="36" t="s">
        <v>38</v>
      </c>
      <c r="H95" s="42">
        <v>900</v>
      </c>
      <c r="I95" s="36" t="s">
        <v>38</v>
      </c>
      <c r="J95" s="137"/>
      <c r="K95" s="140"/>
    </row>
    <row r="96" spans="1:11" ht="15.6" customHeight="1" x14ac:dyDescent="0.25">
      <c r="A96" s="134"/>
      <c r="B96" s="158"/>
      <c r="C96" s="158"/>
      <c r="D96" s="35">
        <v>2016</v>
      </c>
      <c r="E96" s="42" t="s">
        <v>38</v>
      </c>
      <c r="F96" s="36" t="s">
        <v>38</v>
      </c>
      <c r="G96" s="36" t="s">
        <v>38</v>
      </c>
      <c r="H96" s="42" t="s">
        <v>38</v>
      </c>
      <c r="I96" s="36" t="s">
        <v>38</v>
      </c>
      <c r="J96" s="137"/>
      <c r="K96" s="140"/>
    </row>
    <row r="97" spans="1:11" ht="15.6" customHeight="1" x14ac:dyDescent="0.25">
      <c r="A97" s="134"/>
      <c r="B97" s="158"/>
      <c r="C97" s="158"/>
      <c r="D97" s="38">
        <v>2017</v>
      </c>
      <c r="E97" s="39">
        <v>1000</v>
      </c>
      <c r="F97" s="40" t="s">
        <v>38</v>
      </c>
      <c r="G97" s="40" t="s">
        <v>38</v>
      </c>
      <c r="H97" s="39">
        <v>1000</v>
      </c>
      <c r="I97" s="40" t="s">
        <v>38</v>
      </c>
      <c r="J97" s="137"/>
      <c r="K97" s="140"/>
    </row>
    <row r="98" spans="1:11" s="31" customFormat="1" ht="15.6" customHeight="1" x14ac:dyDescent="0.25">
      <c r="A98" s="134"/>
      <c r="B98" s="158"/>
      <c r="C98" s="158"/>
      <c r="D98" s="38">
        <v>2018</v>
      </c>
      <c r="E98" s="39" t="s">
        <v>38</v>
      </c>
      <c r="F98" s="36" t="s">
        <v>38</v>
      </c>
      <c r="G98" s="36" t="s">
        <v>38</v>
      </c>
      <c r="H98" s="39" t="s">
        <v>38</v>
      </c>
      <c r="I98" s="36" t="s">
        <v>38</v>
      </c>
      <c r="J98" s="137"/>
      <c r="K98" s="140"/>
    </row>
    <row r="99" spans="1:11" s="31" customFormat="1" ht="15.6" customHeight="1" x14ac:dyDescent="0.25">
      <c r="A99" s="134"/>
      <c r="B99" s="158"/>
      <c r="C99" s="158"/>
      <c r="D99" s="38">
        <v>2019</v>
      </c>
      <c r="E99" s="39">
        <v>1000</v>
      </c>
      <c r="F99" s="36" t="s">
        <v>38</v>
      </c>
      <c r="G99" s="36" t="s">
        <v>38</v>
      </c>
      <c r="H99" s="39">
        <v>1000</v>
      </c>
      <c r="I99" s="36" t="s">
        <v>38</v>
      </c>
      <c r="J99" s="137"/>
      <c r="K99" s="140"/>
    </row>
    <row r="100" spans="1:11" s="31" customFormat="1" ht="15.6" customHeight="1" x14ac:dyDescent="0.25">
      <c r="A100" s="135"/>
      <c r="B100" s="159"/>
      <c r="C100" s="159"/>
      <c r="D100" s="38">
        <v>2020</v>
      </c>
      <c r="E100" s="39" t="s">
        <v>38</v>
      </c>
      <c r="F100" s="40" t="s">
        <v>38</v>
      </c>
      <c r="G100" s="40" t="s">
        <v>38</v>
      </c>
      <c r="H100" s="39" t="s">
        <v>38</v>
      </c>
      <c r="I100" s="40" t="s">
        <v>38</v>
      </c>
      <c r="J100" s="138"/>
      <c r="K100" s="141"/>
    </row>
    <row r="101" spans="1:11" ht="15.6" customHeight="1" x14ac:dyDescent="0.25">
      <c r="A101" s="131" t="s">
        <v>99</v>
      </c>
      <c r="B101" s="157" t="s">
        <v>114</v>
      </c>
      <c r="C101" s="157" t="s">
        <v>141</v>
      </c>
      <c r="D101" s="35" t="s">
        <v>15</v>
      </c>
      <c r="E101" s="41">
        <f>SUM(E102:E108)</f>
        <v>1430</v>
      </c>
      <c r="F101" s="36" t="s">
        <v>38</v>
      </c>
      <c r="G101" s="36" t="s">
        <v>38</v>
      </c>
      <c r="H101" s="41">
        <f>SUM(H102:H108)</f>
        <v>1430</v>
      </c>
      <c r="I101" s="36" t="s">
        <v>38</v>
      </c>
      <c r="J101" s="136" t="s">
        <v>42</v>
      </c>
      <c r="K101" s="145"/>
    </row>
    <row r="102" spans="1:11" ht="15.6" customHeight="1" x14ac:dyDescent="0.25">
      <c r="A102" s="134"/>
      <c r="B102" s="158"/>
      <c r="C102" s="158"/>
      <c r="D102" s="35">
        <v>2014</v>
      </c>
      <c r="E102" s="42" t="s">
        <v>38</v>
      </c>
      <c r="F102" s="36" t="s">
        <v>38</v>
      </c>
      <c r="G102" s="36" t="s">
        <v>38</v>
      </c>
      <c r="H102" s="42" t="s">
        <v>38</v>
      </c>
      <c r="I102" s="36" t="s">
        <v>38</v>
      </c>
      <c r="J102" s="137"/>
      <c r="K102" s="146"/>
    </row>
    <row r="103" spans="1:11" ht="15.6" customHeight="1" x14ac:dyDescent="0.25">
      <c r="A103" s="134"/>
      <c r="B103" s="158"/>
      <c r="C103" s="158"/>
      <c r="D103" s="35">
        <v>2015</v>
      </c>
      <c r="E103" s="41">
        <f>H103</f>
        <v>930</v>
      </c>
      <c r="F103" s="36" t="s">
        <v>38</v>
      </c>
      <c r="G103" s="36" t="s">
        <v>38</v>
      </c>
      <c r="H103" s="41">
        <v>930</v>
      </c>
      <c r="I103" s="36" t="s">
        <v>38</v>
      </c>
      <c r="J103" s="137"/>
      <c r="K103" s="146"/>
    </row>
    <row r="104" spans="1:11" ht="15.6" customHeight="1" x14ac:dyDescent="0.25">
      <c r="A104" s="134"/>
      <c r="B104" s="158"/>
      <c r="C104" s="158"/>
      <c r="D104" s="35">
        <v>2016</v>
      </c>
      <c r="E104" s="42" t="s">
        <v>38</v>
      </c>
      <c r="F104" s="36" t="s">
        <v>38</v>
      </c>
      <c r="G104" s="36" t="s">
        <v>38</v>
      </c>
      <c r="H104" s="42" t="s">
        <v>38</v>
      </c>
      <c r="I104" s="36" t="s">
        <v>38</v>
      </c>
      <c r="J104" s="137"/>
      <c r="K104" s="146"/>
    </row>
    <row r="105" spans="1:11" ht="15.6" customHeight="1" x14ac:dyDescent="0.25">
      <c r="A105" s="134"/>
      <c r="B105" s="158"/>
      <c r="C105" s="158"/>
      <c r="D105" s="35">
        <v>2017</v>
      </c>
      <c r="E105" s="39">
        <v>500</v>
      </c>
      <c r="F105" s="40" t="s">
        <v>38</v>
      </c>
      <c r="G105" s="40" t="s">
        <v>38</v>
      </c>
      <c r="H105" s="39">
        <v>500</v>
      </c>
      <c r="I105" s="40" t="s">
        <v>38</v>
      </c>
      <c r="J105" s="137"/>
      <c r="K105" s="146"/>
    </row>
    <row r="106" spans="1:11" s="31" customFormat="1" ht="15.6" customHeight="1" x14ac:dyDescent="0.25">
      <c r="A106" s="134"/>
      <c r="B106" s="158"/>
      <c r="C106" s="158"/>
      <c r="D106" s="35">
        <v>2018</v>
      </c>
      <c r="E106" s="39" t="s">
        <v>38</v>
      </c>
      <c r="F106" s="36" t="s">
        <v>38</v>
      </c>
      <c r="G106" s="36" t="s">
        <v>38</v>
      </c>
      <c r="H106" s="39" t="s">
        <v>38</v>
      </c>
      <c r="I106" s="36" t="s">
        <v>38</v>
      </c>
      <c r="J106" s="137"/>
      <c r="K106" s="146"/>
    </row>
    <row r="107" spans="1:11" s="31" customFormat="1" ht="15.6" customHeight="1" x14ac:dyDescent="0.25">
      <c r="A107" s="134"/>
      <c r="B107" s="158"/>
      <c r="C107" s="158"/>
      <c r="D107" s="35">
        <v>2019</v>
      </c>
      <c r="E107" s="39" t="s">
        <v>38</v>
      </c>
      <c r="F107" s="36" t="s">
        <v>38</v>
      </c>
      <c r="G107" s="36" t="s">
        <v>38</v>
      </c>
      <c r="H107" s="39" t="s">
        <v>38</v>
      </c>
      <c r="I107" s="36" t="s">
        <v>38</v>
      </c>
      <c r="J107" s="137"/>
      <c r="K107" s="146"/>
    </row>
    <row r="108" spans="1:11" s="31" customFormat="1" ht="15.6" customHeight="1" x14ac:dyDescent="0.25">
      <c r="A108" s="135"/>
      <c r="B108" s="159"/>
      <c r="C108" s="159"/>
      <c r="D108" s="35">
        <v>2020</v>
      </c>
      <c r="E108" s="39" t="s">
        <v>38</v>
      </c>
      <c r="F108" s="40" t="s">
        <v>38</v>
      </c>
      <c r="G108" s="40" t="s">
        <v>38</v>
      </c>
      <c r="H108" s="39" t="s">
        <v>38</v>
      </c>
      <c r="I108" s="40" t="s">
        <v>38</v>
      </c>
      <c r="J108" s="138"/>
      <c r="K108" s="147"/>
    </row>
    <row r="109" spans="1:11" ht="15.6" customHeight="1" x14ac:dyDescent="0.25">
      <c r="A109" s="131" t="s">
        <v>46</v>
      </c>
      <c r="B109" s="157" t="s">
        <v>133</v>
      </c>
      <c r="C109" s="226" t="s">
        <v>137</v>
      </c>
      <c r="D109" s="35" t="s">
        <v>15</v>
      </c>
      <c r="E109" s="25">
        <f>SUM(E110:E116)</f>
        <v>1710</v>
      </c>
      <c r="F109" s="36" t="s">
        <v>38</v>
      </c>
      <c r="G109" s="36" t="s">
        <v>38</v>
      </c>
      <c r="H109" s="25">
        <f>SUM(H110:H116)</f>
        <v>1710</v>
      </c>
      <c r="I109" s="36" t="s">
        <v>38</v>
      </c>
      <c r="J109" s="136" t="s">
        <v>42</v>
      </c>
      <c r="K109" s="187"/>
    </row>
    <row r="110" spans="1:11" ht="15.6" customHeight="1" x14ac:dyDescent="0.25">
      <c r="A110" s="132"/>
      <c r="B110" s="158"/>
      <c r="C110" s="227"/>
      <c r="D110" s="35">
        <v>2014</v>
      </c>
      <c r="E110" s="25" t="s">
        <v>38</v>
      </c>
      <c r="F110" s="36" t="s">
        <v>38</v>
      </c>
      <c r="G110" s="36" t="s">
        <v>38</v>
      </c>
      <c r="H110" s="25" t="s">
        <v>38</v>
      </c>
      <c r="I110" s="36" t="s">
        <v>38</v>
      </c>
      <c r="J110" s="137"/>
      <c r="K110" s="188"/>
    </row>
    <row r="111" spans="1:11" ht="15.6" customHeight="1" x14ac:dyDescent="0.25">
      <c r="A111" s="132"/>
      <c r="B111" s="158"/>
      <c r="C111" s="227"/>
      <c r="D111" s="35">
        <v>2015</v>
      </c>
      <c r="E111" s="25" t="s">
        <v>38</v>
      </c>
      <c r="F111" s="36" t="s">
        <v>38</v>
      </c>
      <c r="G111" s="36" t="s">
        <v>38</v>
      </c>
      <c r="H111" s="25" t="s">
        <v>38</v>
      </c>
      <c r="I111" s="36" t="s">
        <v>38</v>
      </c>
      <c r="J111" s="137"/>
      <c r="K111" s="188"/>
    </row>
    <row r="112" spans="1:11" ht="15.6" customHeight="1" x14ac:dyDescent="0.25">
      <c r="A112" s="132"/>
      <c r="B112" s="158"/>
      <c r="C112" s="227"/>
      <c r="D112" s="35">
        <v>2016</v>
      </c>
      <c r="E112" s="25">
        <f>H112</f>
        <v>160</v>
      </c>
      <c r="F112" s="36" t="s">
        <v>38</v>
      </c>
      <c r="G112" s="36" t="s">
        <v>38</v>
      </c>
      <c r="H112" s="25">
        <v>160</v>
      </c>
      <c r="I112" s="36" t="s">
        <v>38</v>
      </c>
      <c r="J112" s="137"/>
      <c r="K112" s="188"/>
    </row>
    <row r="113" spans="1:11" ht="15.6" customHeight="1" x14ac:dyDescent="0.25">
      <c r="A113" s="132"/>
      <c r="B113" s="158"/>
      <c r="C113" s="227"/>
      <c r="D113" s="35">
        <v>2017</v>
      </c>
      <c r="E113" s="25">
        <v>350</v>
      </c>
      <c r="F113" s="36" t="s">
        <v>38</v>
      </c>
      <c r="G113" s="36" t="s">
        <v>38</v>
      </c>
      <c r="H113" s="25">
        <v>350</v>
      </c>
      <c r="I113" s="36" t="s">
        <v>38</v>
      </c>
      <c r="J113" s="137"/>
      <c r="K113" s="188"/>
    </row>
    <row r="114" spans="1:11" s="31" customFormat="1" ht="15.6" customHeight="1" x14ac:dyDescent="0.25">
      <c r="A114" s="132"/>
      <c r="B114" s="158"/>
      <c r="C114" s="227"/>
      <c r="D114" s="35">
        <v>2018</v>
      </c>
      <c r="E114" s="25">
        <v>400</v>
      </c>
      <c r="F114" s="36" t="s">
        <v>38</v>
      </c>
      <c r="G114" s="36" t="s">
        <v>38</v>
      </c>
      <c r="H114" s="25">
        <v>400</v>
      </c>
      <c r="I114" s="36" t="s">
        <v>38</v>
      </c>
      <c r="J114" s="137"/>
      <c r="K114" s="188"/>
    </row>
    <row r="115" spans="1:11" s="31" customFormat="1" ht="15.6" customHeight="1" x14ac:dyDescent="0.25">
      <c r="A115" s="132"/>
      <c r="B115" s="158"/>
      <c r="C115" s="227"/>
      <c r="D115" s="35">
        <v>2019</v>
      </c>
      <c r="E115" s="25">
        <v>400</v>
      </c>
      <c r="F115" s="36" t="s">
        <v>38</v>
      </c>
      <c r="G115" s="36" t="s">
        <v>38</v>
      </c>
      <c r="H115" s="25">
        <v>400</v>
      </c>
      <c r="I115" s="36" t="s">
        <v>38</v>
      </c>
      <c r="J115" s="137"/>
      <c r="K115" s="188"/>
    </row>
    <row r="116" spans="1:11" s="31" customFormat="1" ht="15.6" customHeight="1" x14ac:dyDescent="0.25">
      <c r="A116" s="133"/>
      <c r="B116" s="159"/>
      <c r="C116" s="228"/>
      <c r="D116" s="35">
        <v>2020</v>
      </c>
      <c r="E116" s="25">
        <v>400</v>
      </c>
      <c r="F116" s="36" t="s">
        <v>38</v>
      </c>
      <c r="G116" s="36" t="s">
        <v>38</v>
      </c>
      <c r="H116" s="25">
        <v>400</v>
      </c>
      <c r="I116" s="36" t="s">
        <v>38</v>
      </c>
      <c r="J116" s="138"/>
      <c r="K116" s="189"/>
    </row>
    <row r="117" spans="1:11" ht="15.6" customHeight="1" x14ac:dyDescent="0.25">
      <c r="A117" s="163" t="s">
        <v>47</v>
      </c>
      <c r="B117" s="157" t="s">
        <v>134</v>
      </c>
      <c r="C117" s="157" t="s">
        <v>64</v>
      </c>
      <c r="D117" s="35" t="s">
        <v>15</v>
      </c>
      <c r="E117" s="25">
        <f>SUM(E118:E124)</f>
        <v>1445</v>
      </c>
      <c r="F117" s="36" t="s">
        <v>38</v>
      </c>
      <c r="G117" s="36" t="s">
        <v>38</v>
      </c>
      <c r="H117" s="25">
        <f>SUM(H118:H124)</f>
        <v>1445</v>
      </c>
      <c r="I117" s="36" t="s">
        <v>38</v>
      </c>
      <c r="J117" s="136" t="s">
        <v>42</v>
      </c>
      <c r="K117" s="139"/>
    </row>
    <row r="118" spans="1:11" ht="15.6" customHeight="1" x14ac:dyDescent="0.25">
      <c r="A118" s="164"/>
      <c r="B118" s="158"/>
      <c r="C118" s="158"/>
      <c r="D118" s="35">
        <v>2014</v>
      </c>
      <c r="E118" s="25">
        <f t="shared" ref="E118:E119" si="7">H118</f>
        <v>250</v>
      </c>
      <c r="F118" s="36" t="s">
        <v>38</v>
      </c>
      <c r="G118" s="36" t="s">
        <v>38</v>
      </c>
      <c r="H118" s="25">
        <v>250</v>
      </c>
      <c r="I118" s="36" t="s">
        <v>38</v>
      </c>
      <c r="J118" s="137"/>
      <c r="K118" s="140"/>
    </row>
    <row r="119" spans="1:11" ht="15.6" customHeight="1" x14ac:dyDescent="0.25">
      <c r="A119" s="164"/>
      <c r="B119" s="158"/>
      <c r="C119" s="158"/>
      <c r="D119" s="35">
        <v>2015</v>
      </c>
      <c r="E119" s="25">
        <f t="shared" si="7"/>
        <v>245</v>
      </c>
      <c r="F119" s="36" t="s">
        <v>38</v>
      </c>
      <c r="G119" s="36" t="s">
        <v>38</v>
      </c>
      <c r="H119" s="25">
        <v>245</v>
      </c>
      <c r="I119" s="36" t="s">
        <v>38</v>
      </c>
      <c r="J119" s="137"/>
      <c r="K119" s="140"/>
    </row>
    <row r="120" spans="1:11" ht="15.6" customHeight="1" x14ac:dyDescent="0.25">
      <c r="A120" s="164"/>
      <c r="B120" s="158"/>
      <c r="C120" s="158"/>
      <c r="D120" s="35">
        <v>2016</v>
      </c>
      <c r="E120" s="25" t="s">
        <v>38</v>
      </c>
      <c r="F120" s="36" t="s">
        <v>38</v>
      </c>
      <c r="G120" s="36" t="s">
        <v>38</v>
      </c>
      <c r="H120" s="25" t="s">
        <v>38</v>
      </c>
      <c r="I120" s="36" t="s">
        <v>38</v>
      </c>
      <c r="J120" s="137"/>
      <c r="K120" s="140"/>
    </row>
    <row r="121" spans="1:11" ht="15.6" customHeight="1" x14ac:dyDescent="0.25">
      <c r="A121" s="164"/>
      <c r="B121" s="158"/>
      <c r="C121" s="158"/>
      <c r="D121" s="35">
        <v>2017</v>
      </c>
      <c r="E121" s="25">
        <v>300</v>
      </c>
      <c r="F121" s="40" t="s">
        <v>38</v>
      </c>
      <c r="G121" s="40" t="s">
        <v>38</v>
      </c>
      <c r="H121" s="25">
        <v>300</v>
      </c>
      <c r="I121" s="40" t="s">
        <v>38</v>
      </c>
      <c r="J121" s="137"/>
      <c r="K121" s="140"/>
    </row>
    <row r="122" spans="1:11" s="31" customFormat="1" ht="15.6" customHeight="1" x14ac:dyDescent="0.25">
      <c r="A122" s="164"/>
      <c r="B122" s="158"/>
      <c r="C122" s="158"/>
      <c r="D122" s="35">
        <v>2018</v>
      </c>
      <c r="E122" s="25">
        <v>150</v>
      </c>
      <c r="F122" s="36" t="s">
        <v>38</v>
      </c>
      <c r="G122" s="36" t="s">
        <v>38</v>
      </c>
      <c r="H122" s="25">
        <v>150</v>
      </c>
      <c r="I122" s="36" t="s">
        <v>38</v>
      </c>
      <c r="J122" s="137"/>
      <c r="K122" s="140"/>
    </row>
    <row r="123" spans="1:11" s="31" customFormat="1" ht="15.6" customHeight="1" x14ac:dyDescent="0.25">
      <c r="A123" s="164"/>
      <c r="B123" s="158"/>
      <c r="C123" s="158"/>
      <c r="D123" s="35">
        <v>2019</v>
      </c>
      <c r="E123" s="25">
        <v>280</v>
      </c>
      <c r="F123" s="36" t="s">
        <v>38</v>
      </c>
      <c r="G123" s="36" t="s">
        <v>38</v>
      </c>
      <c r="H123" s="25">
        <v>280</v>
      </c>
      <c r="I123" s="36" t="s">
        <v>38</v>
      </c>
      <c r="J123" s="137"/>
      <c r="K123" s="140"/>
    </row>
    <row r="124" spans="1:11" s="31" customFormat="1" ht="15.6" customHeight="1" x14ac:dyDescent="0.25">
      <c r="A124" s="165"/>
      <c r="B124" s="159"/>
      <c r="C124" s="159"/>
      <c r="D124" s="35">
        <v>2020</v>
      </c>
      <c r="E124" s="25">
        <v>220</v>
      </c>
      <c r="F124" s="36" t="s">
        <v>38</v>
      </c>
      <c r="G124" s="36" t="s">
        <v>38</v>
      </c>
      <c r="H124" s="25">
        <v>220</v>
      </c>
      <c r="I124" s="36" t="s">
        <v>38</v>
      </c>
      <c r="J124" s="138"/>
      <c r="K124" s="141"/>
    </row>
    <row r="125" spans="1:11" s="61" customFormat="1" ht="15.6" customHeight="1" x14ac:dyDescent="0.25">
      <c r="A125" s="163" t="s">
        <v>48</v>
      </c>
      <c r="B125" s="157" t="s">
        <v>135</v>
      </c>
      <c r="C125" s="157" t="s">
        <v>137</v>
      </c>
      <c r="D125" s="35" t="s">
        <v>15</v>
      </c>
      <c r="E125" s="25">
        <f>SUM(E126:E132)</f>
        <v>73141.600000000006</v>
      </c>
      <c r="F125" s="36" t="s">
        <v>38</v>
      </c>
      <c r="G125" s="36" t="s">
        <v>38</v>
      </c>
      <c r="H125" s="25">
        <f>SUM(H126:H132)</f>
        <v>73141.600000000006</v>
      </c>
      <c r="I125" s="36" t="s">
        <v>38</v>
      </c>
      <c r="J125" s="136" t="s">
        <v>42</v>
      </c>
      <c r="K125" s="139"/>
    </row>
    <row r="126" spans="1:11" s="61" customFormat="1" ht="15.6" customHeight="1" x14ac:dyDescent="0.25">
      <c r="A126" s="164"/>
      <c r="B126" s="158"/>
      <c r="C126" s="158"/>
      <c r="D126" s="35">
        <v>2014</v>
      </c>
      <c r="E126" s="25" t="s">
        <v>38</v>
      </c>
      <c r="F126" s="36" t="s">
        <v>38</v>
      </c>
      <c r="G126" s="36" t="s">
        <v>38</v>
      </c>
      <c r="H126" s="25" t="s">
        <v>38</v>
      </c>
      <c r="I126" s="36" t="s">
        <v>38</v>
      </c>
      <c r="J126" s="137"/>
      <c r="K126" s="140"/>
    </row>
    <row r="127" spans="1:11" s="61" customFormat="1" ht="15.6" customHeight="1" x14ac:dyDescent="0.25">
      <c r="A127" s="164"/>
      <c r="B127" s="158"/>
      <c r="C127" s="158"/>
      <c r="D127" s="35">
        <v>2015</v>
      </c>
      <c r="E127" s="25" t="s">
        <v>38</v>
      </c>
      <c r="F127" s="36" t="s">
        <v>38</v>
      </c>
      <c r="G127" s="36" t="s">
        <v>38</v>
      </c>
      <c r="H127" s="25" t="s">
        <v>38</v>
      </c>
      <c r="I127" s="36" t="s">
        <v>38</v>
      </c>
      <c r="J127" s="137"/>
      <c r="K127" s="140"/>
    </row>
    <row r="128" spans="1:11" s="61" customFormat="1" ht="15.6" customHeight="1" x14ac:dyDescent="0.25">
      <c r="A128" s="164"/>
      <c r="B128" s="158"/>
      <c r="C128" s="158"/>
      <c r="D128" s="35">
        <v>2016</v>
      </c>
      <c r="E128" s="25">
        <f t="shared" ref="E128" si="8">H128</f>
        <v>10141.6</v>
      </c>
      <c r="F128" s="36" t="s">
        <v>38</v>
      </c>
      <c r="G128" s="36" t="s">
        <v>38</v>
      </c>
      <c r="H128" s="25">
        <f>9941.6+200</f>
        <v>10141.6</v>
      </c>
      <c r="I128" s="36" t="s">
        <v>38</v>
      </c>
      <c r="J128" s="137"/>
      <c r="K128" s="140"/>
    </row>
    <row r="129" spans="1:11" s="61" customFormat="1" ht="15.6" customHeight="1" x14ac:dyDescent="0.25">
      <c r="A129" s="164"/>
      <c r="B129" s="158"/>
      <c r="C129" s="158"/>
      <c r="D129" s="35">
        <v>2017</v>
      </c>
      <c r="E129" s="25">
        <v>15000</v>
      </c>
      <c r="F129" s="40" t="s">
        <v>38</v>
      </c>
      <c r="G129" s="40" t="s">
        <v>38</v>
      </c>
      <c r="H129" s="25">
        <v>15000</v>
      </c>
      <c r="I129" s="40" t="s">
        <v>38</v>
      </c>
      <c r="J129" s="137"/>
      <c r="K129" s="140"/>
    </row>
    <row r="130" spans="1:11" s="61" customFormat="1" ht="15.6" customHeight="1" x14ac:dyDescent="0.25">
      <c r="A130" s="164"/>
      <c r="B130" s="158"/>
      <c r="C130" s="158"/>
      <c r="D130" s="35">
        <v>2018</v>
      </c>
      <c r="E130" s="25">
        <v>15500</v>
      </c>
      <c r="F130" s="36" t="s">
        <v>38</v>
      </c>
      <c r="G130" s="36" t="s">
        <v>38</v>
      </c>
      <c r="H130" s="25">
        <v>15500</v>
      </c>
      <c r="I130" s="36" t="s">
        <v>38</v>
      </c>
      <c r="J130" s="137"/>
      <c r="K130" s="140"/>
    </row>
    <row r="131" spans="1:11" s="61" customFormat="1" ht="15.6" customHeight="1" x14ac:dyDescent="0.25">
      <c r="A131" s="164"/>
      <c r="B131" s="158"/>
      <c r="C131" s="158"/>
      <c r="D131" s="35">
        <v>2019</v>
      </c>
      <c r="E131" s="25">
        <v>16000</v>
      </c>
      <c r="F131" s="36" t="s">
        <v>38</v>
      </c>
      <c r="G131" s="36" t="s">
        <v>38</v>
      </c>
      <c r="H131" s="25">
        <v>16000</v>
      </c>
      <c r="I131" s="36" t="s">
        <v>38</v>
      </c>
      <c r="J131" s="137"/>
      <c r="K131" s="140"/>
    </row>
    <row r="132" spans="1:11" s="61" customFormat="1" ht="15.6" customHeight="1" x14ac:dyDescent="0.25">
      <c r="A132" s="165"/>
      <c r="B132" s="159"/>
      <c r="C132" s="159"/>
      <c r="D132" s="35">
        <v>2020</v>
      </c>
      <c r="E132" s="25">
        <v>16500</v>
      </c>
      <c r="F132" s="36" t="s">
        <v>38</v>
      </c>
      <c r="G132" s="36" t="s">
        <v>38</v>
      </c>
      <c r="H132" s="25">
        <v>16500</v>
      </c>
      <c r="I132" s="36" t="s">
        <v>38</v>
      </c>
      <c r="J132" s="138"/>
      <c r="K132" s="141"/>
    </row>
    <row r="133" spans="1:11" ht="18" customHeight="1" x14ac:dyDescent="0.25">
      <c r="A133" s="148" t="s">
        <v>18</v>
      </c>
      <c r="B133" s="125" t="s">
        <v>104</v>
      </c>
      <c r="C133" s="220" t="s">
        <v>64</v>
      </c>
      <c r="D133" s="77" t="s">
        <v>15</v>
      </c>
      <c r="E133" s="78">
        <f>SUM(E134:E140)</f>
        <v>22578</v>
      </c>
      <c r="F133" s="79" t="s">
        <v>38</v>
      </c>
      <c r="G133" s="79" t="s">
        <v>38</v>
      </c>
      <c r="H133" s="80">
        <f>SUM(H134:H140)</f>
        <v>22578</v>
      </c>
      <c r="I133" s="79" t="s">
        <v>38</v>
      </c>
      <c r="J133" s="125" t="s">
        <v>101</v>
      </c>
      <c r="K133" s="199"/>
    </row>
    <row r="134" spans="1:11" x14ac:dyDescent="0.25">
      <c r="A134" s="149"/>
      <c r="B134" s="126"/>
      <c r="C134" s="221"/>
      <c r="D134" s="81">
        <v>2014</v>
      </c>
      <c r="E134" s="82">
        <f>H134</f>
        <v>12319</v>
      </c>
      <c r="F134" s="66" t="s">
        <v>38</v>
      </c>
      <c r="G134" s="66" t="s">
        <v>38</v>
      </c>
      <c r="H134" s="82">
        <f>H142+H150</f>
        <v>12319</v>
      </c>
      <c r="I134" s="66" t="s">
        <v>38</v>
      </c>
      <c r="J134" s="126"/>
      <c r="K134" s="200"/>
    </row>
    <row r="135" spans="1:11" x14ac:dyDescent="0.25">
      <c r="A135" s="149"/>
      <c r="B135" s="126"/>
      <c r="C135" s="221"/>
      <c r="D135" s="81">
        <v>2015</v>
      </c>
      <c r="E135" s="82">
        <f>H135</f>
        <v>2759</v>
      </c>
      <c r="F135" s="66" t="s">
        <v>38</v>
      </c>
      <c r="G135" s="66" t="s">
        <v>38</v>
      </c>
      <c r="H135" s="82">
        <f>H143+H151</f>
        <v>2759</v>
      </c>
      <c r="I135" s="66" t="s">
        <v>38</v>
      </c>
      <c r="J135" s="126"/>
      <c r="K135" s="200"/>
    </row>
    <row r="136" spans="1:11" x14ac:dyDescent="0.25">
      <c r="A136" s="149"/>
      <c r="B136" s="126"/>
      <c r="C136" s="221"/>
      <c r="D136" s="81">
        <v>2016</v>
      </c>
      <c r="E136" s="68" t="s">
        <v>38</v>
      </c>
      <c r="F136" s="66" t="s">
        <v>38</v>
      </c>
      <c r="G136" s="66" t="s">
        <v>38</v>
      </c>
      <c r="H136" s="68" t="s">
        <v>38</v>
      </c>
      <c r="I136" s="66" t="s">
        <v>38</v>
      </c>
      <c r="J136" s="126"/>
      <c r="K136" s="200"/>
    </row>
    <row r="137" spans="1:11" ht="21" customHeight="1" x14ac:dyDescent="0.25">
      <c r="A137" s="149"/>
      <c r="B137" s="126"/>
      <c r="C137" s="221"/>
      <c r="D137" s="81">
        <v>2017</v>
      </c>
      <c r="E137" s="68">
        <f>H137</f>
        <v>2000</v>
      </c>
      <c r="F137" s="79" t="s">
        <v>38</v>
      </c>
      <c r="G137" s="79" t="s">
        <v>38</v>
      </c>
      <c r="H137" s="68">
        <f>H145</f>
        <v>2000</v>
      </c>
      <c r="I137" s="79" t="s">
        <v>38</v>
      </c>
      <c r="J137" s="126"/>
      <c r="K137" s="200"/>
    </row>
    <row r="138" spans="1:11" s="30" customFormat="1" ht="21.75" customHeight="1" x14ac:dyDescent="0.25">
      <c r="A138" s="149"/>
      <c r="B138" s="126"/>
      <c r="C138" s="221"/>
      <c r="D138" s="81">
        <v>2018</v>
      </c>
      <c r="E138" s="68">
        <f>H138</f>
        <v>2300</v>
      </c>
      <c r="F138" s="66" t="s">
        <v>38</v>
      </c>
      <c r="G138" s="66" t="s">
        <v>38</v>
      </c>
      <c r="H138" s="68">
        <f>H146</f>
        <v>2300</v>
      </c>
      <c r="I138" s="66" t="s">
        <v>38</v>
      </c>
      <c r="J138" s="126"/>
      <c r="K138" s="200"/>
    </row>
    <row r="139" spans="1:11" s="30" customFormat="1" ht="16.5" customHeight="1" x14ac:dyDescent="0.25">
      <c r="A139" s="149"/>
      <c r="B139" s="126"/>
      <c r="C139" s="221"/>
      <c r="D139" s="81">
        <v>2019</v>
      </c>
      <c r="E139" s="68">
        <f>H139</f>
        <v>1700</v>
      </c>
      <c r="F139" s="66" t="s">
        <v>38</v>
      </c>
      <c r="G139" s="66" t="s">
        <v>38</v>
      </c>
      <c r="H139" s="68">
        <f>H147</f>
        <v>1700</v>
      </c>
      <c r="I139" s="66" t="s">
        <v>38</v>
      </c>
      <c r="J139" s="126"/>
      <c r="K139" s="200"/>
    </row>
    <row r="140" spans="1:11" s="30" customFormat="1" ht="21" customHeight="1" x14ac:dyDescent="0.25">
      <c r="A140" s="150"/>
      <c r="B140" s="127"/>
      <c r="C140" s="222"/>
      <c r="D140" s="81">
        <v>2020</v>
      </c>
      <c r="E140" s="68">
        <f>H140</f>
        <v>1500</v>
      </c>
      <c r="F140" s="66" t="s">
        <v>38</v>
      </c>
      <c r="G140" s="66" t="s">
        <v>38</v>
      </c>
      <c r="H140" s="68">
        <f>H148</f>
        <v>1500</v>
      </c>
      <c r="I140" s="66" t="s">
        <v>38</v>
      </c>
      <c r="J140" s="127"/>
      <c r="K140" s="201"/>
    </row>
    <row r="141" spans="1:11" ht="15.75" customHeight="1" x14ac:dyDescent="0.25">
      <c r="A141" s="131" t="s">
        <v>17</v>
      </c>
      <c r="B141" s="157" t="s">
        <v>100</v>
      </c>
      <c r="C141" s="157" t="s">
        <v>64</v>
      </c>
      <c r="D141" s="35" t="s">
        <v>15</v>
      </c>
      <c r="E141" s="37">
        <f>SUM(E142:E148)</f>
        <v>19560</v>
      </c>
      <c r="F141" s="36" t="s">
        <v>38</v>
      </c>
      <c r="G141" s="36" t="s">
        <v>38</v>
      </c>
      <c r="H141" s="37">
        <f>SUM(H142:H148)</f>
        <v>19560</v>
      </c>
      <c r="I141" s="36" t="s">
        <v>38</v>
      </c>
      <c r="J141" s="136" t="s">
        <v>42</v>
      </c>
      <c r="K141" s="145"/>
    </row>
    <row r="142" spans="1:11" x14ac:dyDescent="0.25">
      <c r="A142" s="134"/>
      <c r="B142" s="158"/>
      <c r="C142" s="158"/>
      <c r="D142" s="35">
        <v>2014</v>
      </c>
      <c r="E142" s="37">
        <f t="shared" ref="E142:E143" si="9">H142</f>
        <v>9801</v>
      </c>
      <c r="F142" s="36" t="s">
        <v>38</v>
      </c>
      <c r="G142" s="36" t="s">
        <v>38</v>
      </c>
      <c r="H142" s="37">
        <v>9801</v>
      </c>
      <c r="I142" s="36" t="s">
        <v>38</v>
      </c>
      <c r="J142" s="137"/>
      <c r="K142" s="146"/>
    </row>
    <row r="143" spans="1:11" x14ac:dyDescent="0.25">
      <c r="A143" s="134"/>
      <c r="B143" s="158"/>
      <c r="C143" s="158"/>
      <c r="D143" s="35">
        <v>2015</v>
      </c>
      <c r="E143" s="37">
        <f t="shared" si="9"/>
        <v>2259</v>
      </c>
      <c r="F143" s="36" t="s">
        <v>38</v>
      </c>
      <c r="G143" s="36" t="s">
        <v>38</v>
      </c>
      <c r="H143" s="37">
        <v>2259</v>
      </c>
      <c r="I143" s="36" t="s">
        <v>38</v>
      </c>
      <c r="J143" s="137"/>
      <c r="K143" s="146"/>
    </row>
    <row r="144" spans="1:11" x14ac:dyDescent="0.25">
      <c r="A144" s="134"/>
      <c r="B144" s="158"/>
      <c r="C144" s="158"/>
      <c r="D144" s="35">
        <v>2016</v>
      </c>
      <c r="E144" s="37" t="s">
        <v>38</v>
      </c>
      <c r="F144" s="36" t="s">
        <v>38</v>
      </c>
      <c r="G144" s="36" t="s">
        <v>38</v>
      </c>
      <c r="H144" s="37" t="s">
        <v>38</v>
      </c>
      <c r="I144" s="36" t="s">
        <v>38</v>
      </c>
      <c r="J144" s="137"/>
      <c r="K144" s="146"/>
    </row>
    <row r="145" spans="1:11" ht="18" customHeight="1" x14ac:dyDescent="0.25">
      <c r="A145" s="134"/>
      <c r="B145" s="158"/>
      <c r="C145" s="158"/>
      <c r="D145" s="35">
        <v>2017</v>
      </c>
      <c r="E145" s="37">
        <v>2000</v>
      </c>
      <c r="F145" s="40" t="s">
        <v>38</v>
      </c>
      <c r="G145" s="40" t="s">
        <v>38</v>
      </c>
      <c r="H145" s="37">
        <v>2000</v>
      </c>
      <c r="I145" s="40" t="s">
        <v>38</v>
      </c>
      <c r="J145" s="137"/>
      <c r="K145" s="146"/>
    </row>
    <row r="146" spans="1:11" s="31" customFormat="1" ht="18" customHeight="1" x14ac:dyDescent="0.25">
      <c r="A146" s="134"/>
      <c r="B146" s="158"/>
      <c r="C146" s="158"/>
      <c r="D146" s="35">
        <v>2018</v>
      </c>
      <c r="E146" s="37">
        <v>2300</v>
      </c>
      <c r="F146" s="36" t="s">
        <v>38</v>
      </c>
      <c r="G146" s="36" t="s">
        <v>38</v>
      </c>
      <c r="H146" s="37">
        <v>2300</v>
      </c>
      <c r="I146" s="36" t="s">
        <v>38</v>
      </c>
      <c r="J146" s="137"/>
      <c r="K146" s="146"/>
    </row>
    <row r="147" spans="1:11" s="31" customFormat="1" ht="18" customHeight="1" x14ac:dyDescent="0.25">
      <c r="A147" s="134"/>
      <c r="B147" s="158"/>
      <c r="C147" s="158"/>
      <c r="D147" s="35">
        <v>2019</v>
      </c>
      <c r="E147" s="37">
        <v>1700</v>
      </c>
      <c r="F147" s="36" t="s">
        <v>38</v>
      </c>
      <c r="G147" s="36" t="s">
        <v>38</v>
      </c>
      <c r="H147" s="37">
        <v>1700</v>
      </c>
      <c r="I147" s="36" t="s">
        <v>38</v>
      </c>
      <c r="J147" s="137"/>
      <c r="K147" s="146"/>
    </row>
    <row r="148" spans="1:11" s="31" customFormat="1" ht="17.25" customHeight="1" x14ac:dyDescent="0.25">
      <c r="A148" s="135"/>
      <c r="B148" s="159"/>
      <c r="C148" s="159"/>
      <c r="D148" s="35">
        <v>2020</v>
      </c>
      <c r="E148" s="37">
        <v>1500</v>
      </c>
      <c r="F148" s="40" t="s">
        <v>38</v>
      </c>
      <c r="G148" s="40" t="s">
        <v>38</v>
      </c>
      <c r="H148" s="37">
        <v>1500</v>
      </c>
      <c r="I148" s="40" t="s">
        <v>38</v>
      </c>
      <c r="J148" s="138"/>
      <c r="K148" s="147"/>
    </row>
    <row r="149" spans="1:11" ht="15.75" customHeight="1" x14ac:dyDescent="0.25">
      <c r="A149" s="131" t="s">
        <v>16</v>
      </c>
      <c r="B149" s="157" t="s">
        <v>115</v>
      </c>
      <c r="C149" s="157" t="s">
        <v>43</v>
      </c>
      <c r="D149" s="35" t="s">
        <v>15</v>
      </c>
      <c r="E149" s="44">
        <f>SUM(E150:E156)</f>
        <v>3018</v>
      </c>
      <c r="F149" s="36" t="s">
        <v>38</v>
      </c>
      <c r="G149" s="36" t="s">
        <v>38</v>
      </c>
      <c r="H149" s="44">
        <f>SUM(H150:H156)</f>
        <v>3018</v>
      </c>
      <c r="I149" s="36" t="s">
        <v>38</v>
      </c>
      <c r="J149" s="136" t="s">
        <v>112</v>
      </c>
      <c r="K149" s="145"/>
    </row>
    <row r="150" spans="1:11" x14ac:dyDescent="0.25">
      <c r="A150" s="134"/>
      <c r="B150" s="158"/>
      <c r="C150" s="158"/>
      <c r="D150" s="35">
        <v>2014</v>
      </c>
      <c r="E150" s="43">
        <f t="shared" ref="E150:E151" si="10">H150</f>
        <v>2518</v>
      </c>
      <c r="F150" s="36" t="s">
        <v>38</v>
      </c>
      <c r="G150" s="36" t="s">
        <v>38</v>
      </c>
      <c r="H150" s="43">
        <v>2518</v>
      </c>
      <c r="I150" s="36" t="s">
        <v>38</v>
      </c>
      <c r="J150" s="137"/>
      <c r="K150" s="146"/>
    </row>
    <row r="151" spans="1:11" x14ac:dyDescent="0.25">
      <c r="A151" s="134"/>
      <c r="B151" s="158"/>
      <c r="C151" s="158"/>
      <c r="D151" s="35">
        <v>2015</v>
      </c>
      <c r="E151" s="43">
        <f t="shared" si="10"/>
        <v>500</v>
      </c>
      <c r="F151" s="36" t="s">
        <v>38</v>
      </c>
      <c r="G151" s="36" t="s">
        <v>38</v>
      </c>
      <c r="H151" s="43">
        <v>500</v>
      </c>
      <c r="I151" s="36" t="s">
        <v>38</v>
      </c>
      <c r="J151" s="137"/>
      <c r="K151" s="146"/>
    </row>
    <row r="152" spans="1:11" x14ac:dyDescent="0.25">
      <c r="A152" s="134"/>
      <c r="B152" s="158"/>
      <c r="C152" s="158"/>
      <c r="D152" s="35">
        <v>2016</v>
      </c>
      <c r="E152" s="37" t="s">
        <v>38</v>
      </c>
      <c r="F152" s="36" t="s">
        <v>38</v>
      </c>
      <c r="G152" s="36" t="s">
        <v>38</v>
      </c>
      <c r="H152" s="37" t="s">
        <v>38</v>
      </c>
      <c r="I152" s="36" t="s">
        <v>38</v>
      </c>
      <c r="J152" s="137"/>
      <c r="K152" s="146"/>
    </row>
    <row r="153" spans="1:11" x14ac:dyDescent="0.25">
      <c r="A153" s="134"/>
      <c r="B153" s="158"/>
      <c r="C153" s="158"/>
      <c r="D153" s="35">
        <v>2017</v>
      </c>
      <c r="E153" s="39" t="s">
        <v>38</v>
      </c>
      <c r="F153" s="40" t="s">
        <v>38</v>
      </c>
      <c r="G153" s="40" t="s">
        <v>38</v>
      </c>
      <c r="H153" s="39" t="s">
        <v>38</v>
      </c>
      <c r="I153" s="40" t="s">
        <v>38</v>
      </c>
      <c r="J153" s="137"/>
      <c r="K153" s="146"/>
    </row>
    <row r="154" spans="1:11" s="31" customFormat="1" x14ac:dyDescent="0.25">
      <c r="A154" s="134"/>
      <c r="B154" s="158"/>
      <c r="C154" s="158"/>
      <c r="D154" s="35">
        <v>2018</v>
      </c>
      <c r="E154" s="39" t="s">
        <v>38</v>
      </c>
      <c r="F154" s="36" t="s">
        <v>38</v>
      </c>
      <c r="G154" s="36" t="s">
        <v>38</v>
      </c>
      <c r="H154" s="39" t="s">
        <v>38</v>
      </c>
      <c r="I154" s="36" t="s">
        <v>38</v>
      </c>
      <c r="J154" s="137"/>
      <c r="K154" s="146"/>
    </row>
    <row r="155" spans="1:11" s="31" customFormat="1" x14ac:dyDescent="0.25">
      <c r="A155" s="134"/>
      <c r="B155" s="158"/>
      <c r="C155" s="158"/>
      <c r="D155" s="35">
        <v>2019</v>
      </c>
      <c r="E155" s="39" t="s">
        <v>38</v>
      </c>
      <c r="F155" s="36" t="s">
        <v>38</v>
      </c>
      <c r="G155" s="36" t="s">
        <v>38</v>
      </c>
      <c r="H155" s="39" t="s">
        <v>38</v>
      </c>
      <c r="I155" s="36" t="s">
        <v>38</v>
      </c>
      <c r="J155" s="137"/>
      <c r="K155" s="146"/>
    </row>
    <row r="156" spans="1:11" s="31" customFormat="1" ht="32.25" customHeight="1" x14ac:dyDescent="0.25">
      <c r="A156" s="135"/>
      <c r="B156" s="159"/>
      <c r="C156" s="159"/>
      <c r="D156" s="35">
        <v>2020</v>
      </c>
      <c r="E156" s="39" t="s">
        <v>38</v>
      </c>
      <c r="F156" s="40" t="s">
        <v>38</v>
      </c>
      <c r="G156" s="40" t="s">
        <v>38</v>
      </c>
      <c r="H156" s="39" t="s">
        <v>38</v>
      </c>
      <c r="I156" s="40" t="s">
        <v>38</v>
      </c>
      <c r="J156" s="138"/>
      <c r="K156" s="147"/>
    </row>
    <row r="157" spans="1:11" ht="16.5" customHeight="1" x14ac:dyDescent="0.25">
      <c r="A157" s="209" t="s">
        <v>39</v>
      </c>
      <c r="B157" s="210" t="s">
        <v>122</v>
      </c>
      <c r="C157" s="229" t="s">
        <v>139</v>
      </c>
      <c r="D157" s="69" t="s">
        <v>15</v>
      </c>
      <c r="E157" s="86">
        <f>SUM(E158:E164)</f>
        <v>34640.800000000003</v>
      </c>
      <c r="F157" s="83" t="s">
        <v>38</v>
      </c>
      <c r="G157" s="83" t="s">
        <v>38</v>
      </c>
      <c r="H157" s="86">
        <f>SUM(H158:H164)</f>
        <v>34640.800000000003</v>
      </c>
      <c r="I157" s="83" t="s">
        <v>38</v>
      </c>
      <c r="J157" s="210" t="s">
        <v>103</v>
      </c>
      <c r="K157" s="211"/>
    </row>
    <row r="158" spans="1:11" ht="22.5" customHeight="1" x14ac:dyDescent="0.25">
      <c r="A158" s="209"/>
      <c r="B158" s="210"/>
      <c r="C158" s="229"/>
      <c r="D158" s="69">
        <v>2014</v>
      </c>
      <c r="E158" s="67">
        <f>E166+E174</f>
        <v>1940</v>
      </c>
      <c r="F158" s="83" t="s">
        <v>38</v>
      </c>
      <c r="G158" s="83" t="s">
        <v>38</v>
      </c>
      <c r="H158" s="67">
        <f>H166+H174</f>
        <v>1940</v>
      </c>
      <c r="I158" s="83" t="s">
        <v>38</v>
      </c>
      <c r="J158" s="210"/>
      <c r="K158" s="211"/>
    </row>
    <row r="159" spans="1:11" ht="20.25" customHeight="1" x14ac:dyDescent="0.25">
      <c r="A159" s="209"/>
      <c r="B159" s="210"/>
      <c r="C159" s="229"/>
      <c r="D159" s="69">
        <v>2015</v>
      </c>
      <c r="E159" s="67">
        <f>E175</f>
        <v>60</v>
      </c>
      <c r="F159" s="83" t="s">
        <v>38</v>
      </c>
      <c r="G159" s="83" t="s">
        <v>38</v>
      </c>
      <c r="H159" s="67">
        <f>H175</f>
        <v>60</v>
      </c>
      <c r="I159" s="83" t="s">
        <v>38</v>
      </c>
      <c r="J159" s="210"/>
      <c r="K159" s="211"/>
    </row>
    <row r="160" spans="1:11" ht="18.75" customHeight="1" x14ac:dyDescent="0.25">
      <c r="A160" s="209"/>
      <c r="B160" s="210"/>
      <c r="C160" s="229"/>
      <c r="D160" s="69">
        <v>2016</v>
      </c>
      <c r="E160" s="67" t="s">
        <v>38</v>
      </c>
      <c r="F160" s="83" t="s">
        <v>38</v>
      </c>
      <c r="G160" s="83" t="s">
        <v>38</v>
      </c>
      <c r="H160" s="67" t="s">
        <v>38</v>
      </c>
      <c r="I160" s="83" t="s">
        <v>38</v>
      </c>
      <c r="J160" s="210"/>
      <c r="K160" s="211"/>
    </row>
    <row r="161" spans="1:11" ht="23.25" customHeight="1" x14ac:dyDescent="0.25">
      <c r="A161" s="209"/>
      <c r="B161" s="210"/>
      <c r="C161" s="229"/>
      <c r="D161" s="70">
        <v>2017</v>
      </c>
      <c r="E161" s="67" t="s">
        <v>38</v>
      </c>
      <c r="F161" s="83" t="s">
        <v>38</v>
      </c>
      <c r="G161" s="83" t="s">
        <v>38</v>
      </c>
      <c r="H161" s="67" t="s">
        <v>38</v>
      </c>
      <c r="I161" s="83" t="s">
        <v>38</v>
      </c>
      <c r="J161" s="210"/>
      <c r="K161" s="211"/>
    </row>
    <row r="162" spans="1:11" s="30" customFormat="1" ht="21.75" customHeight="1" x14ac:dyDescent="0.25">
      <c r="A162" s="209"/>
      <c r="B162" s="210"/>
      <c r="C162" s="229"/>
      <c r="D162" s="70">
        <v>2018</v>
      </c>
      <c r="E162" s="67">
        <f>H162</f>
        <v>16320.4</v>
      </c>
      <c r="F162" s="83" t="s">
        <v>38</v>
      </c>
      <c r="G162" s="83" t="s">
        <v>38</v>
      </c>
      <c r="H162" s="67">
        <f>H170</f>
        <v>16320.4</v>
      </c>
      <c r="I162" s="83" t="s">
        <v>38</v>
      </c>
      <c r="J162" s="210"/>
      <c r="K162" s="211"/>
    </row>
    <row r="163" spans="1:11" s="30" customFormat="1" ht="21.75" customHeight="1" x14ac:dyDescent="0.25">
      <c r="A163" s="209"/>
      <c r="B163" s="210"/>
      <c r="C163" s="229"/>
      <c r="D163" s="70">
        <v>2019</v>
      </c>
      <c r="E163" s="67">
        <f>H163</f>
        <v>16320.4</v>
      </c>
      <c r="F163" s="83" t="s">
        <v>38</v>
      </c>
      <c r="G163" s="83" t="s">
        <v>38</v>
      </c>
      <c r="H163" s="67">
        <f>H171</f>
        <v>16320.4</v>
      </c>
      <c r="I163" s="83" t="s">
        <v>38</v>
      </c>
      <c r="J163" s="210"/>
      <c r="K163" s="211"/>
    </row>
    <row r="164" spans="1:11" s="30" customFormat="1" ht="22.5" customHeight="1" x14ac:dyDescent="0.25">
      <c r="A164" s="209"/>
      <c r="B164" s="210"/>
      <c r="C164" s="229"/>
      <c r="D164" s="70">
        <v>2020</v>
      </c>
      <c r="E164" s="67" t="s">
        <v>38</v>
      </c>
      <c r="F164" s="83" t="s">
        <v>38</v>
      </c>
      <c r="G164" s="83" t="s">
        <v>38</v>
      </c>
      <c r="H164" s="67" t="s">
        <v>38</v>
      </c>
      <c r="I164" s="83" t="s">
        <v>38</v>
      </c>
      <c r="J164" s="210"/>
      <c r="K164" s="211"/>
    </row>
    <row r="165" spans="1:11" ht="15.6" customHeight="1" x14ac:dyDescent="0.25">
      <c r="A165" s="142" t="s">
        <v>106</v>
      </c>
      <c r="B165" s="216" t="s">
        <v>140</v>
      </c>
      <c r="C165" s="157" t="s">
        <v>139</v>
      </c>
      <c r="D165" s="35" t="s">
        <v>15</v>
      </c>
      <c r="E165" s="37">
        <f>SUM(E166:E172)</f>
        <v>34440.800000000003</v>
      </c>
      <c r="F165" s="36" t="s">
        <v>38</v>
      </c>
      <c r="G165" s="36" t="s">
        <v>38</v>
      </c>
      <c r="H165" s="37">
        <f>SUM(H166:H172)</f>
        <v>34440.800000000003</v>
      </c>
      <c r="I165" s="36" t="s">
        <v>38</v>
      </c>
      <c r="J165" s="136" t="s">
        <v>42</v>
      </c>
      <c r="K165" s="145"/>
    </row>
    <row r="166" spans="1:11" ht="15.6" customHeight="1" x14ac:dyDescent="0.25">
      <c r="A166" s="143"/>
      <c r="B166" s="217"/>
      <c r="C166" s="158"/>
      <c r="D166" s="35">
        <v>2014</v>
      </c>
      <c r="E166" s="37">
        <f t="shared" ref="E166" si="11">H166</f>
        <v>1800</v>
      </c>
      <c r="F166" s="36" t="s">
        <v>38</v>
      </c>
      <c r="G166" s="36" t="s">
        <v>38</v>
      </c>
      <c r="H166" s="37">
        <v>1800</v>
      </c>
      <c r="I166" s="36" t="s">
        <v>38</v>
      </c>
      <c r="J166" s="137"/>
      <c r="K166" s="146"/>
    </row>
    <row r="167" spans="1:11" ht="15.6" customHeight="1" x14ac:dyDescent="0.25">
      <c r="A167" s="143"/>
      <c r="B167" s="217"/>
      <c r="C167" s="158"/>
      <c r="D167" s="35">
        <v>2015</v>
      </c>
      <c r="E167" s="37" t="s">
        <v>38</v>
      </c>
      <c r="F167" s="36" t="s">
        <v>38</v>
      </c>
      <c r="G167" s="36" t="s">
        <v>38</v>
      </c>
      <c r="H167" s="37" t="s">
        <v>38</v>
      </c>
      <c r="I167" s="36" t="s">
        <v>38</v>
      </c>
      <c r="J167" s="137"/>
      <c r="K167" s="146"/>
    </row>
    <row r="168" spans="1:11" ht="15.6" customHeight="1" x14ac:dyDescent="0.25">
      <c r="A168" s="143"/>
      <c r="B168" s="217"/>
      <c r="C168" s="158"/>
      <c r="D168" s="35">
        <v>2016</v>
      </c>
      <c r="E168" s="37" t="s">
        <v>38</v>
      </c>
      <c r="F168" s="36" t="s">
        <v>38</v>
      </c>
      <c r="G168" s="36" t="s">
        <v>38</v>
      </c>
      <c r="H168" s="37" t="s">
        <v>38</v>
      </c>
      <c r="I168" s="36" t="s">
        <v>38</v>
      </c>
      <c r="J168" s="137"/>
      <c r="K168" s="146"/>
    </row>
    <row r="169" spans="1:11" ht="15.6" customHeight="1" x14ac:dyDescent="0.25">
      <c r="A169" s="143"/>
      <c r="B169" s="217"/>
      <c r="C169" s="158"/>
      <c r="D169" s="35">
        <v>2017</v>
      </c>
      <c r="E169" s="37" t="s">
        <v>38</v>
      </c>
      <c r="F169" s="40" t="s">
        <v>38</v>
      </c>
      <c r="G169" s="40" t="s">
        <v>38</v>
      </c>
      <c r="H169" s="37" t="s">
        <v>38</v>
      </c>
      <c r="I169" s="40" t="s">
        <v>38</v>
      </c>
      <c r="J169" s="137"/>
      <c r="K169" s="146"/>
    </row>
    <row r="170" spans="1:11" s="31" customFormat="1" ht="15.6" customHeight="1" x14ac:dyDescent="0.25">
      <c r="A170" s="143"/>
      <c r="B170" s="217"/>
      <c r="C170" s="158"/>
      <c r="D170" s="35">
        <v>2018</v>
      </c>
      <c r="E170" s="37">
        <v>16320.4</v>
      </c>
      <c r="F170" s="36" t="s">
        <v>38</v>
      </c>
      <c r="G170" s="36" t="s">
        <v>38</v>
      </c>
      <c r="H170" s="37">
        <v>16320.4</v>
      </c>
      <c r="I170" s="36" t="s">
        <v>38</v>
      </c>
      <c r="J170" s="137"/>
      <c r="K170" s="146"/>
    </row>
    <row r="171" spans="1:11" s="31" customFormat="1" ht="15.6" customHeight="1" x14ac:dyDescent="0.25">
      <c r="A171" s="143"/>
      <c r="B171" s="217"/>
      <c r="C171" s="158"/>
      <c r="D171" s="35">
        <v>2019</v>
      </c>
      <c r="E171" s="37">
        <v>16320.4</v>
      </c>
      <c r="F171" s="36" t="s">
        <v>38</v>
      </c>
      <c r="G171" s="36" t="s">
        <v>38</v>
      </c>
      <c r="H171" s="37">
        <v>16320.4</v>
      </c>
      <c r="I171" s="36" t="s">
        <v>38</v>
      </c>
      <c r="J171" s="137"/>
      <c r="K171" s="146"/>
    </row>
    <row r="172" spans="1:11" s="31" customFormat="1" ht="15.6" customHeight="1" x14ac:dyDescent="0.25">
      <c r="A172" s="144"/>
      <c r="B172" s="218"/>
      <c r="C172" s="159"/>
      <c r="D172" s="35">
        <v>2020</v>
      </c>
      <c r="E172" s="37" t="s">
        <v>38</v>
      </c>
      <c r="F172" s="40" t="s">
        <v>38</v>
      </c>
      <c r="G172" s="40" t="s">
        <v>38</v>
      </c>
      <c r="H172" s="37" t="s">
        <v>38</v>
      </c>
      <c r="I172" s="40" t="s">
        <v>38</v>
      </c>
      <c r="J172" s="138"/>
      <c r="K172" s="147"/>
    </row>
    <row r="173" spans="1:11" ht="15.6" customHeight="1" x14ac:dyDescent="0.25">
      <c r="A173" s="131" t="s">
        <v>107</v>
      </c>
      <c r="B173" s="157" t="s">
        <v>90</v>
      </c>
      <c r="C173" s="157" t="s">
        <v>43</v>
      </c>
      <c r="D173" s="35" t="s">
        <v>15</v>
      </c>
      <c r="E173" s="44">
        <f>SUM(E174:E180)</f>
        <v>200</v>
      </c>
      <c r="F173" s="36" t="s">
        <v>38</v>
      </c>
      <c r="G173" s="36" t="s">
        <v>38</v>
      </c>
      <c r="H173" s="44">
        <f>SUM(H174:H180)</f>
        <v>200</v>
      </c>
      <c r="I173" s="36" t="s">
        <v>38</v>
      </c>
      <c r="J173" s="136" t="s">
        <v>102</v>
      </c>
      <c r="K173" s="145"/>
    </row>
    <row r="174" spans="1:11" ht="15.6" customHeight="1" x14ac:dyDescent="0.25">
      <c r="A174" s="134"/>
      <c r="B174" s="158"/>
      <c r="C174" s="158"/>
      <c r="D174" s="35">
        <v>2014</v>
      </c>
      <c r="E174" s="43">
        <f t="shared" ref="E174:E175" si="12">H174</f>
        <v>140</v>
      </c>
      <c r="F174" s="36" t="s">
        <v>38</v>
      </c>
      <c r="G174" s="36" t="s">
        <v>38</v>
      </c>
      <c r="H174" s="43">
        <v>140</v>
      </c>
      <c r="I174" s="36" t="s">
        <v>38</v>
      </c>
      <c r="J174" s="137"/>
      <c r="K174" s="146"/>
    </row>
    <row r="175" spans="1:11" ht="15.6" customHeight="1" x14ac:dyDescent="0.25">
      <c r="A175" s="134"/>
      <c r="B175" s="158"/>
      <c r="C175" s="158"/>
      <c r="D175" s="35">
        <v>2015</v>
      </c>
      <c r="E175" s="43">
        <f t="shared" si="12"/>
        <v>60</v>
      </c>
      <c r="F175" s="36" t="s">
        <v>38</v>
      </c>
      <c r="G175" s="36" t="s">
        <v>38</v>
      </c>
      <c r="H175" s="43">
        <v>60</v>
      </c>
      <c r="I175" s="36" t="s">
        <v>38</v>
      </c>
      <c r="J175" s="137"/>
      <c r="K175" s="146"/>
    </row>
    <row r="176" spans="1:11" ht="15.6" customHeight="1" x14ac:dyDescent="0.25">
      <c r="A176" s="134"/>
      <c r="B176" s="158"/>
      <c r="C176" s="158"/>
      <c r="D176" s="35">
        <v>2016</v>
      </c>
      <c r="E176" s="37" t="s">
        <v>38</v>
      </c>
      <c r="F176" s="36" t="s">
        <v>38</v>
      </c>
      <c r="G176" s="36" t="s">
        <v>38</v>
      </c>
      <c r="H176" s="37" t="s">
        <v>38</v>
      </c>
      <c r="I176" s="36" t="s">
        <v>38</v>
      </c>
      <c r="J176" s="137"/>
      <c r="K176" s="146"/>
    </row>
    <row r="177" spans="1:11" ht="15.6" customHeight="1" x14ac:dyDescent="0.25">
      <c r="A177" s="134"/>
      <c r="B177" s="158"/>
      <c r="C177" s="158"/>
      <c r="D177" s="35">
        <v>2017</v>
      </c>
      <c r="E177" s="39" t="s">
        <v>38</v>
      </c>
      <c r="F177" s="40" t="s">
        <v>38</v>
      </c>
      <c r="G177" s="40" t="s">
        <v>38</v>
      </c>
      <c r="H177" s="39" t="s">
        <v>38</v>
      </c>
      <c r="I177" s="40" t="s">
        <v>38</v>
      </c>
      <c r="J177" s="137"/>
      <c r="K177" s="146"/>
    </row>
    <row r="178" spans="1:11" s="31" customFormat="1" ht="15.6" customHeight="1" x14ac:dyDescent="0.25">
      <c r="A178" s="134"/>
      <c r="B178" s="158"/>
      <c r="C178" s="158"/>
      <c r="D178" s="35">
        <v>2018</v>
      </c>
      <c r="E178" s="39" t="s">
        <v>38</v>
      </c>
      <c r="F178" s="36" t="s">
        <v>38</v>
      </c>
      <c r="G178" s="36" t="s">
        <v>38</v>
      </c>
      <c r="H178" s="39" t="s">
        <v>38</v>
      </c>
      <c r="I178" s="36" t="s">
        <v>38</v>
      </c>
      <c r="J178" s="137"/>
      <c r="K178" s="146"/>
    </row>
    <row r="179" spans="1:11" s="31" customFormat="1" ht="15.6" customHeight="1" x14ac:dyDescent="0.25">
      <c r="A179" s="134"/>
      <c r="B179" s="158"/>
      <c r="C179" s="158"/>
      <c r="D179" s="35">
        <v>2019</v>
      </c>
      <c r="E179" s="39" t="s">
        <v>38</v>
      </c>
      <c r="F179" s="36" t="s">
        <v>38</v>
      </c>
      <c r="G179" s="36" t="s">
        <v>38</v>
      </c>
      <c r="H179" s="39" t="s">
        <v>38</v>
      </c>
      <c r="I179" s="36" t="s">
        <v>38</v>
      </c>
      <c r="J179" s="137"/>
      <c r="K179" s="146"/>
    </row>
    <row r="180" spans="1:11" s="31" customFormat="1" ht="15.6" customHeight="1" x14ac:dyDescent="0.25">
      <c r="A180" s="135"/>
      <c r="B180" s="159"/>
      <c r="C180" s="159"/>
      <c r="D180" s="35">
        <v>2020</v>
      </c>
      <c r="E180" s="39" t="s">
        <v>38</v>
      </c>
      <c r="F180" s="40" t="s">
        <v>38</v>
      </c>
      <c r="G180" s="40" t="s">
        <v>38</v>
      </c>
      <c r="H180" s="39" t="s">
        <v>38</v>
      </c>
      <c r="I180" s="40" t="s">
        <v>38</v>
      </c>
      <c r="J180" s="138"/>
      <c r="K180" s="147"/>
    </row>
    <row r="181" spans="1:11" ht="18.600000000000001" customHeight="1" x14ac:dyDescent="0.25">
      <c r="A181" s="148" t="s">
        <v>108</v>
      </c>
      <c r="B181" s="125" t="s">
        <v>105</v>
      </c>
      <c r="C181" s="220" t="s">
        <v>64</v>
      </c>
      <c r="D181" s="81" t="s">
        <v>15</v>
      </c>
      <c r="E181" s="84">
        <f>SUM(E182:E188)</f>
        <v>750</v>
      </c>
      <c r="F181" s="83" t="s">
        <v>38</v>
      </c>
      <c r="G181" s="83" t="s">
        <v>38</v>
      </c>
      <c r="H181" s="84">
        <f>SUM(H182:H188)</f>
        <v>750</v>
      </c>
      <c r="I181" s="83" t="s">
        <v>38</v>
      </c>
      <c r="J181" s="125" t="s">
        <v>113</v>
      </c>
      <c r="K181" s="128"/>
    </row>
    <row r="182" spans="1:11" ht="18.75" customHeight="1" x14ac:dyDescent="0.25">
      <c r="A182" s="149"/>
      <c r="B182" s="126"/>
      <c r="C182" s="221"/>
      <c r="D182" s="81">
        <v>2014</v>
      </c>
      <c r="E182" s="84">
        <f>E190+E198</f>
        <v>480</v>
      </c>
      <c r="F182" s="83" t="s">
        <v>38</v>
      </c>
      <c r="G182" s="83" t="s">
        <v>38</v>
      </c>
      <c r="H182" s="84">
        <f>H190+H198</f>
        <v>480</v>
      </c>
      <c r="I182" s="83" t="s">
        <v>38</v>
      </c>
      <c r="J182" s="126"/>
      <c r="K182" s="129"/>
    </row>
    <row r="183" spans="1:11" ht="18.75" customHeight="1" x14ac:dyDescent="0.25">
      <c r="A183" s="149"/>
      <c r="B183" s="126"/>
      <c r="C183" s="221"/>
      <c r="D183" s="81">
        <v>2015</v>
      </c>
      <c r="E183" s="84">
        <f>E199</f>
        <v>70</v>
      </c>
      <c r="F183" s="83" t="s">
        <v>38</v>
      </c>
      <c r="G183" s="83" t="s">
        <v>38</v>
      </c>
      <c r="H183" s="84">
        <f>H199</f>
        <v>70</v>
      </c>
      <c r="I183" s="83" t="s">
        <v>38</v>
      </c>
      <c r="J183" s="126"/>
      <c r="K183" s="129"/>
    </row>
    <row r="184" spans="1:11" ht="18.75" customHeight="1" x14ac:dyDescent="0.25">
      <c r="A184" s="149"/>
      <c r="B184" s="126"/>
      <c r="C184" s="221"/>
      <c r="D184" s="81">
        <v>2016</v>
      </c>
      <c r="E184" s="67" t="s">
        <v>38</v>
      </c>
      <c r="F184" s="83" t="s">
        <v>38</v>
      </c>
      <c r="G184" s="83" t="s">
        <v>38</v>
      </c>
      <c r="H184" s="67" t="s">
        <v>38</v>
      </c>
      <c r="I184" s="83" t="s">
        <v>38</v>
      </c>
      <c r="J184" s="126"/>
      <c r="K184" s="129"/>
    </row>
    <row r="185" spans="1:11" ht="18.75" customHeight="1" x14ac:dyDescent="0.25">
      <c r="A185" s="149"/>
      <c r="B185" s="126"/>
      <c r="C185" s="221"/>
      <c r="D185" s="85">
        <v>2017</v>
      </c>
      <c r="E185" s="67" t="s">
        <v>38</v>
      </c>
      <c r="F185" s="83" t="s">
        <v>38</v>
      </c>
      <c r="G185" s="83" t="s">
        <v>38</v>
      </c>
      <c r="H185" s="67" t="s">
        <v>38</v>
      </c>
      <c r="I185" s="83" t="s">
        <v>38</v>
      </c>
      <c r="J185" s="126"/>
      <c r="K185" s="129"/>
    </row>
    <row r="186" spans="1:11" s="30" customFormat="1" ht="18.75" customHeight="1" x14ac:dyDescent="0.25">
      <c r="A186" s="149"/>
      <c r="B186" s="126"/>
      <c r="C186" s="221"/>
      <c r="D186" s="85">
        <v>2018</v>
      </c>
      <c r="E186" s="67">
        <v>200</v>
      </c>
      <c r="F186" s="83" t="s">
        <v>38</v>
      </c>
      <c r="G186" s="83" t="s">
        <v>38</v>
      </c>
      <c r="H186" s="67">
        <v>200</v>
      </c>
      <c r="I186" s="83" t="s">
        <v>38</v>
      </c>
      <c r="J186" s="126"/>
      <c r="K186" s="129"/>
    </row>
    <row r="187" spans="1:11" s="30" customFormat="1" ht="19.5" customHeight="1" x14ac:dyDescent="0.25">
      <c r="A187" s="149"/>
      <c r="B187" s="126"/>
      <c r="C187" s="221"/>
      <c r="D187" s="85">
        <v>2019</v>
      </c>
      <c r="E187" s="67" t="s">
        <v>38</v>
      </c>
      <c r="F187" s="83" t="s">
        <v>38</v>
      </c>
      <c r="G187" s="83" t="s">
        <v>38</v>
      </c>
      <c r="H187" s="67" t="s">
        <v>38</v>
      </c>
      <c r="I187" s="83" t="s">
        <v>38</v>
      </c>
      <c r="J187" s="126"/>
      <c r="K187" s="129"/>
    </row>
    <row r="188" spans="1:11" s="30" customFormat="1" ht="22.5" customHeight="1" x14ac:dyDescent="0.25">
      <c r="A188" s="150"/>
      <c r="B188" s="127"/>
      <c r="C188" s="222"/>
      <c r="D188" s="85">
        <v>2020</v>
      </c>
      <c r="E188" s="67" t="s">
        <v>38</v>
      </c>
      <c r="F188" s="83" t="s">
        <v>38</v>
      </c>
      <c r="G188" s="83" t="s">
        <v>38</v>
      </c>
      <c r="H188" s="67" t="s">
        <v>38</v>
      </c>
      <c r="I188" s="83" t="s">
        <v>38</v>
      </c>
      <c r="J188" s="127"/>
      <c r="K188" s="130"/>
    </row>
    <row r="189" spans="1:11" ht="15.6" customHeight="1" x14ac:dyDescent="0.25">
      <c r="A189" s="131" t="s">
        <v>109</v>
      </c>
      <c r="B189" s="157" t="s">
        <v>86</v>
      </c>
      <c r="C189" s="157" t="s">
        <v>138</v>
      </c>
      <c r="D189" s="35" t="s">
        <v>15</v>
      </c>
      <c r="E189" s="32">
        <f>SUM(E190:E196)</f>
        <v>320</v>
      </c>
      <c r="F189" s="25" t="s">
        <v>38</v>
      </c>
      <c r="G189" s="36" t="s">
        <v>38</v>
      </c>
      <c r="H189" s="32">
        <f>SUM(H190:H196)</f>
        <v>320</v>
      </c>
      <c r="I189" s="36" t="s">
        <v>38</v>
      </c>
      <c r="J189" s="136" t="s">
        <v>87</v>
      </c>
      <c r="K189" s="139"/>
    </row>
    <row r="190" spans="1:11" ht="15.6" customHeight="1" x14ac:dyDescent="0.25">
      <c r="A190" s="134"/>
      <c r="B190" s="158"/>
      <c r="C190" s="158"/>
      <c r="D190" s="35">
        <v>2014</v>
      </c>
      <c r="E190" s="32">
        <f t="shared" ref="E190" si="13">H190</f>
        <v>120</v>
      </c>
      <c r="F190" s="25" t="s">
        <v>38</v>
      </c>
      <c r="G190" s="36" t="s">
        <v>38</v>
      </c>
      <c r="H190" s="32">
        <v>120</v>
      </c>
      <c r="I190" s="36" t="s">
        <v>38</v>
      </c>
      <c r="J190" s="137"/>
      <c r="K190" s="140"/>
    </row>
    <row r="191" spans="1:11" ht="15.6" customHeight="1" x14ac:dyDescent="0.25">
      <c r="A191" s="134"/>
      <c r="B191" s="158"/>
      <c r="C191" s="158"/>
      <c r="D191" s="35">
        <v>2015</v>
      </c>
      <c r="E191" s="32" t="s">
        <v>38</v>
      </c>
      <c r="F191" s="25" t="s">
        <v>38</v>
      </c>
      <c r="G191" s="36" t="s">
        <v>38</v>
      </c>
      <c r="H191" s="32" t="s">
        <v>38</v>
      </c>
      <c r="I191" s="36" t="s">
        <v>38</v>
      </c>
      <c r="J191" s="137"/>
      <c r="K191" s="140"/>
    </row>
    <row r="192" spans="1:11" ht="15.6" customHeight="1" x14ac:dyDescent="0.25">
      <c r="A192" s="134"/>
      <c r="B192" s="158"/>
      <c r="C192" s="158"/>
      <c r="D192" s="46">
        <v>2016</v>
      </c>
      <c r="E192" s="45" t="s">
        <v>38</v>
      </c>
      <c r="F192" s="25" t="s">
        <v>38</v>
      </c>
      <c r="G192" s="36" t="s">
        <v>38</v>
      </c>
      <c r="H192" s="45" t="s">
        <v>38</v>
      </c>
      <c r="I192" s="36" t="s">
        <v>38</v>
      </c>
      <c r="J192" s="137"/>
      <c r="K192" s="140"/>
    </row>
    <row r="193" spans="1:11" ht="15.6" customHeight="1" x14ac:dyDescent="0.25">
      <c r="A193" s="134"/>
      <c r="B193" s="158"/>
      <c r="C193" s="158"/>
      <c r="D193" s="35">
        <v>2017</v>
      </c>
      <c r="E193" s="47" t="s">
        <v>38</v>
      </c>
      <c r="F193" s="39" t="s">
        <v>38</v>
      </c>
      <c r="G193" s="36" t="s">
        <v>38</v>
      </c>
      <c r="H193" s="47" t="s">
        <v>38</v>
      </c>
      <c r="I193" s="36" t="s">
        <v>38</v>
      </c>
      <c r="J193" s="137"/>
      <c r="K193" s="140"/>
    </row>
    <row r="194" spans="1:11" s="31" customFormat="1" ht="15.6" customHeight="1" x14ac:dyDescent="0.25">
      <c r="A194" s="134"/>
      <c r="B194" s="158"/>
      <c r="C194" s="158"/>
      <c r="D194" s="35">
        <v>2018</v>
      </c>
      <c r="E194" s="47">
        <v>200</v>
      </c>
      <c r="F194" s="39" t="s">
        <v>38</v>
      </c>
      <c r="G194" s="36" t="s">
        <v>38</v>
      </c>
      <c r="H194" s="47">
        <v>200</v>
      </c>
      <c r="I194" s="36" t="s">
        <v>38</v>
      </c>
      <c r="J194" s="137"/>
      <c r="K194" s="140"/>
    </row>
    <row r="195" spans="1:11" s="31" customFormat="1" ht="15.6" customHeight="1" x14ac:dyDescent="0.25">
      <c r="A195" s="134"/>
      <c r="B195" s="158"/>
      <c r="C195" s="158"/>
      <c r="D195" s="35">
        <v>2019</v>
      </c>
      <c r="E195" s="47" t="s">
        <v>38</v>
      </c>
      <c r="F195" s="39" t="s">
        <v>38</v>
      </c>
      <c r="G195" s="36" t="s">
        <v>38</v>
      </c>
      <c r="H195" s="47" t="s">
        <v>38</v>
      </c>
      <c r="I195" s="36" t="s">
        <v>38</v>
      </c>
      <c r="J195" s="137"/>
      <c r="K195" s="140"/>
    </row>
    <row r="196" spans="1:11" s="31" customFormat="1" ht="15.6" customHeight="1" x14ac:dyDescent="0.25">
      <c r="A196" s="135"/>
      <c r="B196" s="159"/>
      <c r="C196" s="159"/>
      <c r="D196" s="35">
        <v>2020</v>
      </c>
      <c r="E196" s="47" t="s">
        <v>38</v>
      </c>
      <c r="F196" s="39" t="s">
        <v>38</v>
      </c>
      <c r="G196" s="36" t="s">
        <v>38</v>
      </c>
      <c r="H196" s="47" t="s">
        <v>38</v>
      </c>
      <c r="I196" s="36" t="s">
        <v>38</v>
      </c>
      <c r="J196" s="138"/>
      <c r="K196" s="141"/>
    </row>
    <row r="197" spans="1:11" s="60" customFormat="1" ht="15.6" customHeight="1" x14ac:dyDescent="0.25">
      <c r="A197" s="212" t="s">
        <v>110</v>
      </c>
      <c r="B197" s="219" t="s">
        <v>88</v>
      </c>
      <c r="C197" s="219" t="s">
        <v>43</v>
      </c>
      <c r="D197" s="104" t="s">
        <v>15</v>
      </c>
      <c r="E197" s="25">
        <f>SUM(E198:E204)</f>
        <v>430</v>
      </c>
      <c r="F197" s="25" t="s">
        <v>38</v>
      </c>
      <c r="G197" s="36" t="s">
        <v>38</v>
      </c>
      <c r="H197" s="25">
        <f>SUM(H198:H204)</f>
        <v>430</v>
      </c>
      <c r="I197" s="36" t="s">
        <v>38</v>
      </c>
      <c r="J197" s="213" t="s">
        <v>111</v>
      </c>
      <c r="K197" s="214"/>
    </row>
    <row r="198" spans="1:11" s="60" customFormat="1" ht="15.6" customHeight="1" x14ac:dyDescent="0.25">
      <c r="A198" s="215"/>
      <c r="B198" s="219"/>
      <c r="C198" s="219"/>
      <c r="D198" s="104">
        <v>2014</v>
      </c>
      <c r="E198" s="25">
        <f t="shared" ref="E198:E199" si="14">H198</f>
        <v>360</v>
      </c>
      <c r="F198" s="25" t="s">
        <v>38</v>
      </c>
      <c r="G198" s="36" t="s">
        <v>38</v>
      </c>
      <c r="H198" s="25">
        <v>360</v>
      </c>
      <c r="I198" s="36" t="s">
        <v>38</v>
      </c>
      <c r="J198" s="213"/>
      <c r="K198" s="214"/>
    </row>
    <row r="199" spans="1:11" s="60" customFormat="1" ht="15.6" customHeight="1" x14ac:dyDescent="0.25">
      <c r="A199" s="215"/>
      <c r="B199" s="219"/>
      <c r="C199" s="219"/>
      <c r="D199" s="104">
        <v>2015</v>
      </c>
      <c r="E199" s="25">
        <f t="shared" si="14"/>
        <v>70</v>
      </c>
      <c r="F199" s="25" t="s">
        <v>38</v>
      </c>
      <c r="G199" s="36" t="s">
        <v>38</v>
      </c>
      <c r="H199" s="25">
        <v>70</v>
      </c>
      <c r="I199" s="36" t="s">
        <v>38</v>
      </c>
      <c r="J199" s="213"/>
      <c r="K199" s="214"/>
    </row>
    <row r="200" spans="1:11" s="60" customFormat="1" ht="15.6" customHeight="1" x14ac:dyDescent="0.25">
      <c r="A200" s="215"/>
      <c r="B200" s="219"/>
      <c r="C200" s="219"/>
      <c r="D200" s="104">
        <v>2016</v>
      </c>
      <c r="E200" s="45" t="s">
        <v>38</v>
      </c>
      <c r="F200" s="25" t="s">
        <v>38</v>
      </c>
      <c r="G200" s="36" t="s">
        <v>38</v>
      </c>
      <c r="H200" s="45" t="s">
        <v>38</v>
      </c>
      <c r="I200" s="36" t="s">
        <v>38</v>
      </c>
      <c r="J200" s="213"/>
      <c r="K200" s="214"/>
    </row>
    <row r="201" spans="1:11" s="60" customFormat="1" ht="15.6" customHeight="1" x14ac:dyDescent="0.25">
      <c r="A201" s="215"/>
      <c r="B201" s="219"/>
      <c r="C201" s="219"/>
      <c r="D201" s="104">
        <v>2017</v>
      </c>
      <c r="E201" s="39" t="s">
        <v>38</v>
      </c>
      <c r="F201" s="39" t="s">
        <v>38</v>
      </c>
      <c r="G201" s="36" t="s">
        <v>38</v>
      </c>
      <c r="H201" s="39" t="s">
        <v>38</v>
      </c>
      <c r="I201" s="36" t="s">
        <v>38</v>
      </c>
      <c r="J201" s="213"/>
      <c r="K201" s="214"/>
    </row>
    <row r="202" spans="1:11" s="60" customFormat="1" ht="15.6" customHeight="1" x14ac:dyDescent="0.25">
      <c r="A202" s="215"/>
      <c r="B202" s="219"/>
      <c r="C202" s="219"/>
      <c r="D202" s="104">
        <v>2018</v>
      </c>
      <c r="E202" s="39" t="s">
        <v>38</v>
      </c>
      <c r="F202" s="39" t="s">
        <v>38</v>
      </c>
      <c r="G202" s="36" t="s">
        <v>38</v>
      </c>
      <c r="H202" s="39" t="s">
        <v>38</v>
      </c>
      <c r="I202" s="36" t="s">
        <v>38</v>
      </c>
      <c r="J202" s="213"/>
      <c r="K202" s="214"/>
    </row>
    <row r="203" spans="1:11" s="60" customFormat="1" ht="15.6" customHeight="1" x14ac:dyDescent="0.25">
      <c r="A203" s="215"/>
      <c r="B203" s="219"/>
      <c r="C203" s="219"/>
      <c r="D203" s="104">
        <v>2019</v>
      </c>
      <c r="E203" s="39" t="s">
        <v>38</v>
      </c>
      <c r="F203" s="39" t="s">
        <v>38</v>
      </c>
      <c r="G203" s="36" t="s">
        <v>38</v>
      </c>
      <c r="H203" s="39" t="s">
        <v>38</v>
      </c>
      <c r="I203" s="36" t="s">
        <v>38</v>
      </c>
      <c r="J203" s="213"/>
      <c r="K203" s="214"/>
    </row>
    <row r="204" spans="1:11" s="60" customFormat="1" ht="18" customHeight="1" x14ac:dyDescent="0.25">
      <c r="A204" s="215"/>
      <c r="B204" s="219"/>
      <c r="C204" s="219"/>
      <c r="D204" s="104">
        <v>2020</v>
      </c>
      <c r="E204" s="39" t="s">
        <v>38</v>
      </c>
      <c r="F204" s="39" t="s">
        <v>38</v>
      </c>
      <c r="G204" s="36" t="s">
        <v>38</v>
      </c>
      <c r="H204" s="39" t="s">
        <v>38</v>
      </c>
      <c r="I204" s="36" t="s">
        <v>38</v>
      </c>
      <c r="J204" s="213"/>
      <c r="K204" s="214"/>
    </row>
    <row r="205" spans="1:11" ht="15.75" customHeight="1" x14ac:dyDescent="0.25">
      <c r="A205" s="116" t="s">
        <v>40</v>
      </c>
      <c r="B205" s="125" t="s">
        <v>116</v>
      </c>
      <c r="C205" s="230" t="s">
        <v>64</v>
      </c>
      <c r="D205" s="69" t="s">
        <v>15</v>
      </c>
      <c r="E205" s="86">
        <f>SUM(E206:E212)</f>
        <v>2665.5</v>
      </c>
      <c r="F205" s="83" t="s">
        <v>38</v>
      </c>
      <c r="G205" s="83" t="s">
        <v>38</v>
      </c>
      <c r="H205" s="86">
        <f>SUM(H206:H212)</f>
        <v>2665.5</v>
      </c>
      <c r="I205" s="83" t="s">
        <v>38</v>
      </c>
      <c r="J205" s="125" t="s">
        <v>87</v>
      </c>
      <c r="K205" s="128"/>
    </row>
    <row r="206" spans="1:11" x14ac:dyDescent="0.25">
      <c r="A206" s="117"/>
      <c r="B206" s="126"/>
      <c r="C206" s="231"/>
      <c r="D206" s="69">
        <v>2014</v>
      </c>
      <c r="E206" s="67" t="s">
        <v>38</v>
      </c>
      <c r="F206" s="83" t="s">
        <v>38</v>
      </c>
      <c r="G206" s="83" t="s">
        <v>38</v>
      </c>
      <c r="H206" s="67" t="s">
        <v>38</v>
      </c>
      <c r="I206" s="83" t="s">
        <v>38</v>
      </c>
      <c r="J206" s="126"/>
      <c r="K206" s="129"/>
    </row>
    <row r="207" spans="1:11" x14ac:dyDescent="0.25">
      <c r="A207" s="117"/>
      <c r="B207" s="126"/>
      <c r="C207" s="231"/>
      <c r="D207" s="69">
        <v>2015</v>
      </c>
      <c r="E207" s="67" t="s">
        <v>38</v>
      </c>
      <c r="F207" s="83" t="s">
        <v>38</v>
      </c>
      <c r="G207" s="83" t="s">
        <v>38</v>
      </c>
      <c r="H207" s="67" t="s">
        <v>38</v>
      </c>
      <c r="I207" s="83" t="s">
        <v>38</v>
      </c>
      <c r="J207" s="126"/>
      <c r="K207" s="129"/>
    </row>
    <row r="208" spans="1:11" x14ac:dyDescent="0.25">
      <c r="A208" s="117"/>
      <c r="B208" s="126"/>
      <c r="C208" s="231"/>
      <c r="D208" s="69">
        <v>2016</v>
      </c>
      <c r="E208" s="86">
        <f>E216</f>
        <v>865.5</v>
      </c>
      <c r="F208" s="83" t="s">
        <v>38</v>
      </c>
      <c r="G208" s="83" t="s">
        <v>38</v>
      </c>
      <c r="H208" s="86">
        <f>H216</f>
        <v>865.5</v>
      </c>
      <c r="I208" s="83" t="s">
        <v>38</v>
      </c>
      <c r="J208" s="126"/>
      <c r="K208" s="129"/>
    </row>
    <row r="209" spans="1:11" ht="17.25" customHeight="1" x14ac:dyDescent="0.25">
      <c r="A209" s="117"/>
      <c r="B209" s="126"/>
      <c r="C209" s="231"/>
      <c r="D209" s="70">
        <v>2017</v>
      </c>
      <c r="E209" s="87">
        <f>H209</f>
        <v>900</v>
      </c>
      <c r="F209" s="88" t="s">
        <v>38</v>
      </c>
      <c r="G209" s="88" t="s">
        <v>38</v>
      </c>
      <c r="H209" s="87">
        <f>H217</f>
        <v>900</v>
      </c>
      <c r="I209" s="88" t="s">
        <v>38</v>
      </c>
      <c r="J209" s="126"/>
      <c r="K209" s="129"/>
    </row>
    <row r="210" spans="1:11" s="30" customFormat="1" ht="21" customHeight="1" x14ac:dyDescent="0.25">
      <c r="A210" s="117"/>
      <c r="B210" s="126"/>
      <c r="C210" s="231"/>
      <c r="D210" s="70">
        <v>2018</v>
      </c>
      <c r="E210" s="67" t="s">
        <v>38</v>
      </c>
      <c r="F210" s="83" t="s">
        <v>38</v>
      </c>
      <c r="G210" s="83" t="s">
        <v>38</v>
      </c>
      <c r="H210" s="67" t="s">
        <v>38</v>
      </c>
      <c r="I210" s="83" t="s">
        <v>38</v>
      </c>
      <c r="J210" s="126"/>
      <c r="K210" s="129"/>
    </row>
    <row r="211" spans="1:11" s="30" customFormat="1" ht="19.5" customHeight="1" x14ac:dyDescent="0.25">
      <c r="A211" s="117"/>
      <c r="B211" s="126"/>
      <c r="C211" s="231"/>
      <c r="D211" s="70">
        <v>2019</v>
      </c>
      <c r="E211" s="67" t="s">
        <v>38</v>
      </c>
      <c r="F211" s="83" t="s">
        <v>38</v>
      </c>
      <c r="G211" s="83" t="s">
        <v>38</v>
      </c>
      <c r="H211" s="67" t="s">
        <v>38</v>
      </c>
      <c r="I211" s="83" t="s">
        <v>38</v>
      </c>
      <c r="J211" s="126"/>
      <c r="K211" s="129"/>
    </row>
    <row r="212" spans="1:11" s="30" customFormat="1" ht="19.5" customHeight="1" x14ac:dyDescent="0.25">
      <c r="A212" s="118"/>
      <c r="B212" s="127"/>
      <c r="C212" s="232"/>
      <c r="D212" s="70">
        <v>2020</v>
      </c>
      <c r="E212" s="87">
        <f>H212</f>
        <v>900</v>
      </c>
      <c r="F212" s="88" t="s">
        <v>38</v>
      </c>
      <c r="G212" s="88" t="s">
        <v>38</v>
      </c>
      <c r="H212" s="87">
        <f>H220</f>
        <v>900</v>
      </c>
      <c r="I212" s="88" t="s">
        <v>38</v>
      </c>
      <c r="J212" s="127"/>
      <c r="K212" s="130"/>
    </row>
    <row r="213" spans="1:11" ht="15.6" customHeight="1" x14ac:dyDescent="0.25">
      <c r="A213" s="193" t="s">
        <v>41</v>
      </c>
      <c r="B213" s="136" t="s">
        <v>89</v>
      </c>
      <c r="C213" s="157" t="s">
        <v>137</v>
      </c>
      <c r="D213" s="48" t="s">
        <v>15</v>
      </c>
      <c r="E213" s="24">
        <f>SUM(E214:E220)</f>
        <v>2665.5</v>
      </c>
      <c r="F213" s="19" t="s">
        <v>38</v>
      </c>
      <c r="G213" s="19" t="s">
        <v>38</v>
      </c>
      <c r="H213" s="24">
        <f>SUM(H214:H220)</f>
        <v>2665.5</v>
      </c>
      <c r="I213" s="19" t="s">
        <v>38</v>
      </c>
      <c r="J213" s="136" t="s">
        <v>87</v>
      </c>
      <c r="K213" s="196"/>
    </row>
    <row r="214" spans="1:11" ht="15.6" customHeight="1" x14ac:dyDescent="0.25">
      <c r="A214" s="194"/>
      <c r="B214" s="137"/>
      <c r="C214" s="158"/>
      <c r="D214" s="48">
        <v>2014</v>
      </c>
      <c r="E214" s="24" t="s">
        <v>38</v>
      </c>
      <c r="F214" s="19" t="s">
        <v>38</v>
      </c>
      <c r="G214" s="19" t="s">
        <v>38</v>
      </c>
      <c r="H214" s="24" t="s">
        <v>38</v>
      </c>
      <c r="I214" s="19" t="s">
        <v>38</v>
      </c>
      <c r="J214" s="137"/>
      <c r="K214" s="197"/>
    </row>
    <row r="215" spans="1:11" ht="15.6" customHeight="1" x14ac:dyDescent="0.25">
      <c r="A215" s="194"/>
      <c r="B215" s="137"/>
      <c r="C215" s="158"/>
      <c r="D215" s="48">
        <v>2015</v>
      </c>
      <c r="E215" s="49" t="s">
        <v>38</v>
      </c>
      <c r="F215" s="19" t="s">
        <v>38</v>
      </c>
      <c r="G215" s="19" t="s">
        <v>38</v>
      </c>
      <c r="H215" s="49" t="s">
        <v>38</v>
      </c>
      <c r="I215" s="19" t="s">
        <v>38</v>
      </c>
      <c r="J215" s="137"/>
      <c r="K215" s="197"/>
    </row>
    <row r="216" spans="1:11" ht="15.6" customHeight="1" x14ac:dyDescent="0.25">
      <c r="A216" s="194"/>
      <c r="B216" s="137"/>
      <c r="C216" s="158"/>
      <c r="D216" s="48">
        <v>2016</v>
      </c>
      <c r="E216" s="24">
        <f t="shared" ref="E216" si="15">H216</f>
        <v>865.5</v>
      </c>
      <c r="F216" s="19" t="s">
        <v>38</v>
      </c>
      <c r="G216" s="19" t="s">
        <v>38</v>
      </c>
      <c r="H216" s="24">
        <v>865.5</v>
      </c>
      <c r="I216" s="19" t="s">
        <v>38</v>
      </c>
      <c r="J216" s="137"/>
      <c r="K216" s="197"/>
    </row>
    <row r="217" spans="1:11" ht="15.6" customHeight="1" x14ac:dyDescent="0.25">
      <c r="A217" s="194"/>
      <c r="B217" s="137"/>
      <c r="C217" s="158"/>
      <c r="D217" s="48">
        <v>2017</v>
      </c>
      <c r="E217" s="49">
        <v>900</v>
      </c>
      <c r="F217" s="19" t="s">
        <v>38</v>
      </c>
      <c r="G217" s="19" t="s">
        <v>38</v>
      </c>
      <c r="H217" s="49">
        <v>900</v>
      </c>
      <c r="I217" s="19" t="s">
        <v>38</v>
      </c>
      <c r="J217" s="137"/>
      <c r="K217" s="197"/>
    </row>
    <row r="218" spans="1:11" s="31" customFormat="1" ht="15.6" customHeight="1" x14ac:dyDescent="0.25">
      <c r="A218" s="194"/>
      <c r="B218" s="137"/>
      <c r="C218" s="158"/>
      <c r="D218" s="48">
        <v>2018</v>
      </c>
      <c r="E218" s="24" t="s">
        <v>38</v>
      </c>
      <c r="F218" s="19" t="s">
        <v>38</v>
      </c>
      <c r="G218" s="19" t="s">
        <v>38</v>
      </c>
      <c r="H218" s="24" t="s">
        <v>38</v>
      </c>
      <c r="I218" s="19" t="s">
        <v>38</v>
      </c>
      <c r="J218" s="137"/>
      <c r="K218" s="197"/>
    </row>
    <row r="219" spans="1:11" s="31" customFormat="1" ht="15.6" customHeight="1" x14ac:dyDescent="0.25">
      <c r="A219" s="194"/>
      <c r="B219" s="137"/>
      <c r="C219" s="158"/>
      <c r="D219" s="48">
        <v>2019</v>
      </c>
      <c r="E219" s="49" t="s">
        <v>38</v>
      </c>
      <c r="F219" s="19" t="s">
        <v>38</v>
      </c>
      <c r="G219" s="19" t="s">
        <v>38</v>
      </c>
      <c r="H219" s="49" t="s">
        <v>38</v>
      </c>
      <c r="I219" s="19" t="s">
        <v>38</v>
      </c>
      <c r="J219" s="137"/>
      <c r="K219" s="197"/>
    </row>
    <row r="220" spans="1:11" s="31" customFormat="1" ht="15.6" customHeight="1" x14ac:dyDescent="0.25">
      <c r="A220" s="195"/>
      <c r="B220" s="138"/>
      <c r="C220" s="159"/>
      <c r="D220" s="48">
        <v>2020</v>
      </c>
      <c r="E220" s="24">
        <v>900</v>
      </c>
      <c r="F220" s="19" t="s">
        <v>38</v>
      </c>
      <c r="G220" s="19" t="s">
        <v>38</v>
      </c>
      <c r="H220" s="24">
        <v>900</v>
      </c>
      <c r="I220" s="19" t="s">
        <v>38</v>
      </c>
      <c r="J220" s="138"/>
      <c r="K220" s="198"/>
    </row>
  </sheetData>
  <mergeCells count="143">
    <mergeCell ref="A157:A164"/>
    <mergeCell ref="B157:B164"/>
    <mergeCell ref="C157:C164"/>
    <mergeCell ref="J157:J164"/>
    <mergeCell ref="K157:K164"/>
    <mergeCell ref="J29:J36"/>
    <mergeCell ref="J21:J28"/>
    <mergeCell ref="J37:J44"/>
    <mergeCell ref="K37:K44"/>
    <mergeCell ref="K29:K36"/>
    <mergeCell ref="K21:K28"/>
    <mergeCell ref="K125:K132"/>
    <mergeCell ref="C37:C44"/>
    <mergeCell ref="A149:A156"/>
    <mergeCell ref="B149:B156"/>
    <mergeCell ref="C149:C156"/>
    <mergeCell ref="J149:J156"/>
    <mergeCell ref="K149:K156"/>
    <mergeCell ref="C117:C124"/>
    <mergeCell ref="J117:J124"/>
    <mergeCell ref="K117:K124"/>
    <mergeCell ref="J125:J132"/>
    <mergeCell ref="K141:K148"/>
    <mergeCell ref="K133:K140"/>
    <mergeCell ref="A213:A220"/>
    <mergeCell ref="B213:B220"/>
    <mergeCell ref="C213:C220"/>
    <mergeCell ref="J213:J220"/>
    <mergeCell ref="K213:K220"/>
    <mergeCell ref="J109:J116"/>
    <mergeCell ref="K109:K116"/>
    <mergeCell ref="A61:A68"/>
    <mergeCell ref="B61:B68"/>
    <mergeCell ref="C61:C68"/>
    <mergeCell ref="J61:J68"/>
    <mergeCell ref="K61:K68"/>
    <mergeCell ref="J69:J76"/>
    <mergeCell ref="K69:K76"/>
    <mergeCell ref="A69:A76"/>
    <mergeCell ref="B69:B76"/>
    <mergeCell ref="C69:C76"/>
    <mergeCell ref="A77:A84"/>
    <mergeCell ref="B77:B84"/>
    <mergeCell ref="C77:C84"/>
    <mergeCell ref="J77:J84"/>
    <mergeCell ref="K77:K84"/>
    <mergeCell ref="A93:A100"/>
    <mergeCell ref="A125:A132"/>
    <mergeCell ref="C133:C140"/>
    <mergeCell ref="A141:A148"/>
    <mergeCell ref="B141:B148"/>
    <mergeCell ref="C141:C148"/>
    <mergeCell ref="J141:J148"/>
    <mergeCell ref="J133:J140"/>
    <mergeCell ref="A133:A140"/>
    <mergeCell ref="B133:B140"/>
    <mergeCell ref="B21:B28"/>
    <mergeCell ref="C21:C28"/>
    <mergeCell ref="A21:A28"/>
    <mergeCell ref="B45:B52"/>
    <mergeCell ref="C45:C52"/>
    <mergeCell ref="B29:B36"/>
    <mergeCell ref="C29:C36"/>
    <mergeCell ref="A29:A36"/>
    <mergeCell ref="A37:A44"/>
    <mergeCell ref="B37:B44"/>
    <mergeCell ref="A45:A52"/>
    <mergeCell ref="J45:J52"/>
    <mergeCell ref="B125:B132"/>
    <mergeCell ref="C125:C132"/>
    <mergeCell ref="A1:K1"/>
    <mergeCell ref="J3:J4"/>
    <mergeCell ref="A2:K2"/>
    <mergeCell ref="A3:A4"/>
    <mergeCell ref="D3:I3"/>
    <mergeCell ref="K3:K4"/>
    <mergeCell ref="B3:B4"/>
    <mergeCell ref="C3:C4"/>
    <mergeCell ref="C101:C108"/>
    <mergeCell ref="J101:J108"/>
    <mergeCell ref="K101:K108"/>
    <mergeCell ref="K85:K92"/>
    <mergeCell ref="K45:K52"/>
    <mergeCell ref="A53:A60"/>
    <mergeCell ref="B53:B60"/>
    <mergeCell ref="C53:C60"/>
    <mergeCell ref="J53:J60"/>
    <mergeCell ref="K53:K60"/>
    <mergeCell ref="B93:B100"/>
    <mergeCell ref="C93:C100"/>
    <mergeCell ref="J93:J100"/>
    <mergeCell ref="K93:K100"/>
    <mergeCell ref="A101:A108"/>
    <mergeCell ref="B101:B108"/>
    <mergeCell ref="A13:A20"/>
    <mergeCell ref="B13:B20"/>
    <mergeCell ref="C13:C20"/>
    <mergeCell ref="J13:J20"/>
    <mergeCell ref="K13:K20"/>
    <mergeCell ref="A5:A12"/>
    <mergeCell ref="B5:B12"/>
    <mergeCell ref="C5:C12"/>
    <mergeCell ref="B117:B124"/>
    <mergeCell ref="J5:J12"/>
    <mergeCell ref="K5:K12"/>
    <mergeCell ref="A109:A116"/>
    <mergeCell ref="A117:A124"/>
    <mergeCell ref="B109:B116"/>
    <mergeCell ref="C109:C116"/>
    <mergeCell ref="A85:A92"/>
    <mergeCell ref="B85:B92"/>
    <mergeCell ref="C85:C92"/>
    <mergeCell ref="J85:J92"/>
    <mergeCell ref="A165:A172"/>
    <mergeCell ref="B165:B172"/>
    <mergeCell ref="C165:C172"/>
    <mergeCell ref="J165:J172"/>
    <mergeCell ref="K165:K172"/>
    <mergeCell ref="A181:A188"/>
    <mergeCell ref="B181:B188"/>
    <mergeCell ref="C181:C188"/>
    <mergeCell ref="J181:J188"/>
    <mergeCell ref="K181:K188"/>
    <mergeCell ref="A173:A180"/>
    <mergeCell ref="B173:B180"/>
    <mergeCell ref="C173:C180"/>
    <mergeCell ref="K173:K180"/>
    <mergeCell ref="J173:J180"/>
    <mergeCell ref="A205:A212"/>
    <mergeCell ref="B205:B212"/>
    <mergeCell ref="C205:C212"/>
    <mergeCell ref="J205:J212"/>
    <mergeCell ref="K205:K212"/>
    <mergeCell ref="A197:A204"/>
    <mergeCell ref="A189:A196"/>
    <mergeCell ref="C189:C196"/>
    <mergeCell ref="J189:J196"/>
    <mergeCell ref="K189:K196"/>
    <mergeCell ref="B189:B196"/>
    <mergeCell ref="C197:C204"/>
    <mergeCell ref="J197:J204"/>
    <mergeCell ref="K197:K204"/>
    <mergeCell ref="B197:B204"/>
  </mergeCells>
  <pageMargins left="0.70866141732283472" right="0.70866141732283472" top="0.78740157480314965" bottom="0.39370078740157483" header="0.31496062992125984" footer="0.31496062992125984"/>
  <pageSetup paperSize="9" scale="72" fitToHeight="1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74" zoomScaleNormal="74" zoomScaleSheetLayoutView="50" workbookViewId="0">
      <selection activeCell="E9" sqref="E9"/>
    </sheetView>
  </sheetViews>
  <sheetFormatPr defaultColWidth="9.140625" defaultRowHeight="15.75" x14ac:dyDescent="0.25"/>
  <cols>
    <col min="1" max="1" width="4.28515625" style="9" customWidth="1"/>
    <col min="2" max="2" width="38.140625" style="1" customWidth="1"/>
    <col min="3" max="3" width="18.140625" style="1" customWidth="1"/>
    <col min="4" max="4" width="51.42578125" style="1" customWidth="1"/>
    <col min="5" max="5" width="21.7109375" style="1" customWidth="1"/>
    <col min="6" max="16384" width="9.140625" style="1"/>
  </cols>
  <sheetData>
    <row r="1" spans="1:5" x14ac:dyDescent="0.25">
      <c r="A1" s="203" t="s">
        <v>131</v>
      </c>
      <c r="B1" s="203"/>
      <c r="C1" s="203"/>
      <c r="D1" s="203"/>
      <c r="E1" s="203"/>
    </row>
    <row r="2" spans="1:5" ht="41.45" customHeight="1" x14ac:dyDescent="0.25">
      <c r="A2" s="204" t="s">
        <v>124</v>
      </c>
      <c r="B2" s="204"/>
      <c r="C2" s="204"/>
      <c r="D2" s="204"/>
      <c r="E2" s="204"/>
    </row>
    <row r="3" spans="1:5" s="10" customFormat="1" ht="18" customHeight="1" x14ac:dyDescent="0.25">
      <c r="A3" s="205" t="s">
        <v>0</v>
      </c>
      <c r="B3" s="205" t="s">
        <v>32</v>
      </c>
      <c r="C3" s="205" t="s">
        <v>31</v>
      </c>
      <c r="D3" s="205" t="s">
        <v>33</v>
      </c>
      <c r="E3" s="206" t="s">
        <v>1</v>
      </c>
    </row>
    <row r="4" spans="1:5" s="10" customFormat="1" x14ac:dyDescent="0.25">
      <c r="A4" s="205"/>
      <c r="B4" s="205"/>
      <c r="C4" s="205"/>
      <c r="D4" s="205"/>
      <c r="E4" s="206"/>
    </row>
    <row r="5" spans="1:5" ht="96" customHeight="1" x14ac:dyDescent="0.25">
      <c r="A5" s="12">
        <v>1</v>
      </c>
      <c r="B5" s="96" t="s">
        <v>61</v>
      </c>
      <c r="C5" s="12" t="s">
        <v>62</v>
      </c>
      <c r="D5" s="98" t="s">
        <v>63</v>
      </c>
      <c r="E5" s="97" t="s">
        <v>136</v>
      </c>
    </row>
    <row r="6" spans="1:5" s="13" customFormat="1" x14ac:dyDescent="0.25">
      <c r="A6" s="202" t="s">
        <v>2</v>
      </c>
      <c r="B6" s="202"/>
      <c r="C6" s="202"/>
      <c r="D6" s="202"/>
      <c r="E6" s="99" t="s">
        <v>125</v>
      </c>
    </row>
    <row r="7" spans="1:5" ht="17.25" customHeight="1" x14ac:dyDescent="0.25">
      <c r="E7" s="14"/>
    </row>
    <row r="8" spans="1:5" ht="156.75" hidden="1" customHeight="1" x14ac:dyDescent="0.25">
      <c r="D8" s="15"/>
    </row>
    <row r="9" spans="1:5" x14ac:dyDescent="0.25">
      <c r="E9" s="14"/>
    </row>
  </sheetData>
  <mergeCells count="8">
    <mergeCell ref="A6:D6"/>
    <mergeCell ref="A1:E1"/>
    <mergeCell ref="A2:E2"/>
    <mergeCell ref="A3:A4"/>
    <mergeCell ref="B3:B4"/>
    <mergeCell ref="C3:C4"/>
    <mergeCell ref="D3:D4"/>
    <mergeCell ref="E3:E4"/>
  </mergeCells>
  <printOptions horizontalCentered="1"/>
  <pageMargins left="0.7" right="0.62" top="0.95" bottom="0.7" header="0" footer="0.23622047244094491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1 целевые</vt:lpstr>
      <vt:lpstr>2 прогр меропр</vt:lpstr>
      <vt:lpstr>3 хотелки</vt:lpstr>
      <vt:lpstr>'2 прогр меропр'!Заголовки_для_печати</vt:lpstr>
      <vt:lpstr>'3 хотелки'!Заголовки_для_печати</vt:lpstr>
      <vt:lpstr>'2 прогр меропр'!Область_печати</vt:lpstr>
      <vt:lpstr>'3 хотелки'!Область_печати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Гуреева А.А.</dc:creator>
  <cp:lastModifiedBy>Авдеева</cp:lastModifiedBy>
  <cp:lastPrinted>2015-12-25T06:27:32Z</cp:lastPrinted>
  <dcterms:created xsi:type="dcterms:W3CDTF">2014-04-08T12:13:53Z</dcterms:created>
  <dcterms:modified xsi:type="dcterms:W3CDTF">2015-12-25T06:27:52Z</dcterms:modified>
</cp:coreProperties>
</file>