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к совету\"/>
    </mc:Choice>
  </mc:AlternateContent>
  <bookViews>
    <workbookView xWindow="120" yWindow="120" windowWidth="15480" windowHeight="9240" tabRatio="599"/>
  </bookViews>
  <sheets>
    <sheet name="2 прогр меропр" sheetId="5" r:id="rId1"/>
  </sheets>
  <definedNames>
    <definedName name="_xlnm.Print_Titles" localSheetId="0">'2 прогр меропр'!$4:$5</definedName>
    <definedName name="_xlnm.Print_Area" localSheetId="0">'2 прогр меропр'!$A:$K</definedName>
  </definedNames>
  <calcPr calcId="152511"/>
</workbook>
</file>

<file path=xl/calcChain.xml><?xml version="1.0" encoding="utf-8"?>
<calcChain xmlns="http://schemas.openxmlformats.org/spreadsheetml/2006/main">
  <c r="F14" i="5" l="1"/>
  <c r="E8" i="5"/>
  <c r="E9" i="5"/>
  <c r="E17" i="5"/>
  <c r="E16" i="5"/>
  <c r="E49" i="5"/>
  <c r="E48" i="5"/>
  <c r="H16" i="5"/>
  <c r="E6" i="5"/>
  <c r="F6" i="5"/>
  <c r="H6" i="5"/>
  <c r="E7" i="5"/>
  <c r="E10" i="5"/>
  <c r="E11" i="5"/>
  <c r="E12" i="5"/>
  <c r="E13" i="5"/>
  <c r="F8" i="5" l="1"/>
  <c r="F9" i="5"/>
  <c r="F17" i="5" l="1"/>
  <c r="F16" i="5"/>
  <c r="H185" i="5" l="1"/>
  <c r="E185" i="5" s="1"/>
  <c r="H137" i="5"/>
  <c r="E137" i="5" s="1"/>
  <c r="E201" i="5" l="1"/>
  <c r="E145" i="5"/>
  <c r="H57" i="5"/>
  <c r="H12" i="5" l="1"/>
  <c r="E164" i="5"/>
  <c r="H164" i="5"/>
  <c r="E163" i="5"/>
  <c r="H163" i="5"/>
  <c r="E213" i="5"/>
  <c r="H213" i="5"/>
  <c r="H210" i="5"/>
  <c r="E210" i="5" s="1"/>
  <c r="H15" i="5"/>
  <c r="H18" i="5"/>
  <c r="H19" i="5"/>
  <c r="H11" i="5" s="1"/>
  <c r="H20" i="5"/>
  <c r="H21" i="5"/>
  <c r="H13" i="5" s="1"/>
  <c r="E23" i="5"/>
  <c r="E25" i="5"/>
  <c r="H135" i="5"/>
  <c r="H136" i="5"/>
  <c r="H134" i="5" s="1"/>
  <c r="H138" i="5"/>
  <c r="H139" i="5"/>
  <c r="H140" i="5"/>
  <c r="H141" i="5"/>
  <c r="H10" i="5" l="1"/>
  <c r="E20" i="5"/>
  <c r="E18" i="5"/>
  <c r="E21" i="5"/>
  <c r="E19" i="5"/>
  <c r="E140" i="5"/>
  <c r="E138" i="5"/>
  <c r="E141" i="5"/>
  <c r="E139" i="5"/>
  <c r="H159" i="5"/>
  <c r="H158" i="5" s="1"/>
  <c r="E136" i="5"/>
  <c r="E135" i="5"/>
  <c r="E134" i="5" s="1"/>
  <c r="E214" i="5"/>
  <c r="E200" i="5"/>
  <c r="E184" i="5" s="1"/>
  <c r="E199" i="5"/>
  <c r="E191" i="5"/>
  <c r="E190" i="5" s="1"/>
  <c r="E176" i="5"/>
  <c r="E160" i="5" s="1"/>
  <c r="E175" i="5"/>
  <c r="E167" i="5"/>
  <c r="E159" i="5" s="1"/>
  <c r="E158" i="5" s="1"/>
  <c r="E152" i="5"/>
  <c r="E151" i="5"/>
  <c r="E144" i="5"/>
  <c r="E143" i="5"/>
  <c r="E142" i="5" s="1"/>
  <c r="E126" i="5"/>
  <c r="E120" i="5"/>
  <c r="E118" i="5" s="1"/>
  <c r="E119" i="5"/>
  <c r="E110" i="5"/>
  <c r="E104" i="5"/>
  <c r="E102" i="5" s="1"/>
  <c r="E96" i="5"/>
  <c r="E89" i="5"/>
  <c r="E88" i="5"/>
  <c r="E80" i="5"/>
  <c r="E78" i="5" s="1"/>
  <c r="E72" i="5"/>
  <c r="E71" i="5"/>
  <c r="E64" i="5"/>
  <c r="E63" i="5"/>
  <c r="E62" i="5" s="1"/>
  <c r="E57" i="5"/>
  <c r="E56" i="5"/>
  <c r="E55" i="5"/>
  <c r="E47" i="5"/>
  <c r="E39" i="5"/>
  <c r="E38" i="5" s="1"/>
  <c r="E31" i="5"/>
  <c r="H214" i="5"/>
  <c r="H198" i="5"/>
  <c r="H190" i="5"/>
  <c r="H174" i="5"/>
  <c r="H166" i="5"/>
  <c r="E166" i="5"/>
  <c r="H150" i="5"/>
  <c r="H142" i="5"/>
  <c r="H118" i="5"/>
  <c r="H110" i="5"/>
  <c r="H102" i="5"/>
  <c r="H94" i="5"/>
  <c r="E94" i="5"/>
  <c r="H86" i="5"/>
  <c r="H78" i="5"/>
  <c r="H70" i="5"/>
  <c r="H62" i="5"/>
  <c r="H54" i="5"/>
  <c r="H46" i="5"/>
  <c r="H38" i="5"/>
  <c r="H30" i="5"/>
  <c r="H22" i="5"/>
  <c r="H209" i="5"/>
  <c r="H206" i="5" s="1"/>
  <c r="H184" i="5"/>
  <c r="H183" i="5"/>
  <c r="H160" i="5"/>
  <c r="H182" i="5" l="1"/>
  <c r="E209" i="5"/>
  <c r="E206" i="5" s="1"/>
  <c r="E70" i="5"/>
  <c r="E150" i="5"/>
  <c r="E174" i="5"/>
  <c r="H126" i="5"/>
  <c r="H17" i="5"/>
  <c r="E54" i="5"/>
  <c r="E183" i="5"/>
  <c r="E182" i="5" s="1"/>
  <c r="E22" i="5"/>
  <c r="E86" i="5"/>
  <c r="E46" i="5"/>
  <c r="E198" i="5"/>
  <c r="E30" i="5"/>
  <c r="H9" i="5" l="1"/>
  <c r="H14" i="5"/>
  <c r="H8" i="5"/>
  <c r="E15" i="5" l="1"/>
  <c r="E14" i="5" s="1"/>
  <c r="H7" i="5"/>
</calcChain>
</file>

<file path=xl/sharedStrings.xml><?xml version="1.0" encoding="utf-8"?>
<sst xmlns="http://schemas.openxmlformats.org/spreadsheetml/2006/main" count="926" uniqueCount="86">
  <si>
    <t>Всего</t>
  </si>
  <si>
    <t>2.2.</t>
  </si>
  <si>
    <t>2.1.</t>
  </si>
  <si>
    <t>2.</t>
  </si>
  <si>
    <t>1.</t>
  </si>
  <si>
    <t>ВБС</t>
  </si>
  <si>
    <t>МБ</t>
  </si>
  <si>
    <t>ФБ</t>
  </si>
  <si>
    <t>ОБ</t>
  </si>
  <si>
    <t>По годам реализации</t>
  </si>
  <si>
    <t>Соисполнители, участники, исполнители</t>
  </si>
  <si>
    <t>Объемы и источники финансирования (тыс. руб.)</t>
  </si>
  <si>
    <t xml:space="preserve"> Срок выполнения</t>
  </si>
  <si>
    <t xml:space="preserve"> № п/п</t>
  </si>
  <si>
    <t>Примечание</t>
  </si>
  <si>
    <t>-</t>
  </si>
  <si>
    <t>3.</t>
  </si>
  <si>
    <t>5.</t>
  </si>
  <si>
    <t>5.1.</t>
  </si>
  <si>
    <t xml:space="preserve">МБУ УМС СЗ ЗАТО Видяево </t>
  </si>
  <si>
    <t>2014-2015</t>
  </si>
  <si>
    <t>1.6.</t>
  </si>
  <si>
    <t>1.7.</t>
  </si>
  <si>
    <t>1.12.</t>
  </si>
  <si>
    <t>1.13.</t>
  </si>
  <si>
    <t>1.14.</t>
  </si>
  <si>
    <t xml:space="preserve">Всего </t>
  </si>
  <si>
    <t>2014-2020</t>
  </si>
  <si>
    <r>
      <rPr>
        <b/>
        <sz val="11"/>
        <color theme="1"/>
        <rFont val="Times New Roman"/>
        <family val="1"/>
        <charset val="204"/>
      </rPr>
      <t>Задача 1:</t>
    </r>
    <r>
      <rPr>
        <sz val="11"/>
        <color theme="1"/>
        <rFont val="Times New Roman"/>
        <family val="1"/>
        <charset val="204"/>
      </rPr>
      <t xml:space="preserve"> Обеспечение улучшения жилищных условий жизни населения и благоустроенности территории
</t>
    </r>
    <r>
      <rPr>
        <b/>
        <sz val="11"/>
        <color theme="1"/>
        <rFont val="Times New Roman"/>
        <family val="1"/>
        <charset val="204"/>
      </rPr>
      <t>(Подпрограмма 1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u/>
        <sz val="11"/>
        <color theme="1"/>
        <rFont val="Times New Roman"/>
        <family val="1"/>
        <charset val="204"/>
      </rPr>
      <t>"Обеспечение комфортной среды проживания населения муниципального образования"</t>
    </r>
    <r>
      <rPr>
        <sz val="11"/>
        <color theme="1"/>
        <rFont val="Times New Roman"/>
        <family val="1"/>
        <charset val="204"/>
      </rPr>
      <t>)</t>
    </r>
  </si>
  <si>
    <t>ПКСЭР, подпрограмма, мероприятие</t>
  </si>
  <si>
    <t>ПКСЭР</t>
  </si>
  <si>
    <t>Мероприятие 1                     Строительство участков линий уличного освещения</t>
  </si>
  <si>
    <t>Мероприятие 3                 Строительство автомобильной стоянки (ПИР)</t>
  </si>
  <si>
    <t>2015-2016</t>
  </si>
  <si>
    <t>Мероприятие 4                                         Капитальный ремонт объектов жилищного фонда</t>
  </si>
  <si>
    <t>Мероприятие 5                                 Капитальный ремонт котельной</t>
  </si>
  <si>
    <t>Мероприятие 6                               Капитальный ремонт тепловых сетей поселка</t>
  </si>
  <si>
    <t>Мероприятие 7                             Капитальный ремонт объектов благоустройства</t>
  </si>
  <si>
    <t>Мероприятие 8                            Капитальный ремонт оборудования детских площадок</t>
  </si>
  <si>
    <t>Мероприятие 9                                Капитальный ремонт полигона ТБО</t>
  </si>
  <si>
    <t>Мероприятие 10                               Капитальный ремонт газовых установок</t>
  </si>
  <si>
    <t xml:space="preserve">Мероприятие 1                             Капитальный ремонт объектов культуры
                           </t>
  </si>
  <si>
    <t>МБУ УМС СЗ ЗАТО Видяево</t>
  </si>
  <si>
    <t>Мероприятие 1                              Поверка и замена оборудования узлов учета тепловой энергии и ХВС</t>
  </si>
  <si>
    <t>1.1.</t>
  </si>
  <si>
    <t>1.2.</t>
  </si>
  <si>
    <t>1.3.</t>
  </si>
  <si>
    <t>1.4.</t>
  </si>
  <si>
    <t>1.5.</t>
  </si>
  <si>
    <t>1.8.</t>
  </si>
  <si>
    <t>1.9.</t>
  </si>
  <si>
    <t>1.10.</t>
  </si>
  <si>
    <t>1.11.</t>
  </si>
  <si>
    <t>Мероприятие 1                    Капитальный (текущий) ремонт зданий образовательных учреждений</t>
  </si>
  <si>
    <t>МКУ "Отдел ОКСМП Адми-нистрации ЗАТО Видяево"; МБОУ СОШ ЗАТО Видяево; МБДОУ № 1 ЗАТО Видяево;  МБДОУ № 2 ЗАТО Видяево;  МБОУ ДОД "Видяевская ДМШ"; МБОО ДОД "Олимп" ЗАТО Видяево</t>
  </si>
  <si>
    <t>МАУ СОК "Фрегат"</t>
  </si>
  <si>
    <t xml:space="preserve">МБУ УМС СЗ ЗАТО Видяево,   МАУ СОК "Фрегат"                              </t>
  </si>
  <si>
    <r>
      <t xml:space="preserve"> </t>
    </r>
    <r>
      <rPr>
        <b/>
        <sz val="11"/>
        <color theme="1"/>
        <rFont val="Times New Roman"/>
        <family val="1"/>
        <charset val="204"/>
      </rPr>
      <t xml:space="preserve">Задача 2: </t>
    </r>
    <r>
      <rPr>
        <sz val="11"/>
        <color theme="1"/>
        <rFont val="Times New Roman"/>
        <family val="1"/>
        <charset val="204"/>
      </rPr>
      <t xml:space="preserve">                                Развитие системы образования                                     
</t>
    </r>
    <r>
      <rPr>
        <b/>
        <sz val="11"/>
        <color theme="1"/>
        <rFont val="Times New Roman"/>
        <family val="1"/>
        <charset val="204"/>
      </rPr>
      <t xml:space="preserve">(Подпрограмма 2                                 </t>
    </r>
    <r>
      <rPr>
        <u/>
        <sz val="11"/>
        <color theme="1"/>
        <rFont val="Times New Roman"/>
        <family val="1"/>
        <charset val="204"/>
      </rPr>
      <t>"Развитие образования в ЗАТО Видяево"</t>
    </r>
    <r>
      <rPr>
        <b/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</si>
  <si>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 xml:space="preserve">Задача 4                              Развитие культурно-массовой работы      </t>
    </r>
    <r>
      <rPr>
        <sz val="11"/>
        <color theme="1"/>
        <rFont val="Times New Roman"/>
        <family val="1"/>
        <charset val="204"/>
      </rPr>
      <t xml:space="preserve">                               
(</t>
    </r>
    <r>
      <rPr>
        <b/>
        <sz val="11"/>
        <color theme="1"/>
        <rFont val="Times New Roman"/>
        <family val="1"/>
        <charset val="204"/>
      </rPr>
      <t xml:space="preserve">Подпрограмма 4    </t>
    </r>
    <r>
      <rPr>
        <sz val="11"/>
        <color theme="1"/>
        <rFont val="Times New Roman"/>
        <family val="1"/>
        <charset val="204"/>
      </rPr>
      <t xml:space="preserve">        </t>
    </r>
    <r>
      <rPr>
        <u/>
        <sz val="11"/>
        <color theme="1"/>
        <rFont val="Times New Roman"/>
        <family val="1"/>
        <charset val="204"/>
      </rPr>
      <t>"Развитие культуры и сохранение культурного наследия в ЗАТО Видяево"</t>
    </r>
  </si>
  <si>
    <t>3.1.</t>
  </si>
  <si>
    <t>3.2.</t>
  </si>
  <si>
    <t>4.</t>
  </si>
  <si>
    <t>4.1.</t>
  </si>
  <si>
    <t>4.2.</t>
  </si>
  <si>
    <t>МКУ "Отдел ОКСМП Администрации ЗАТО Видяево"; МБОУ СОШ ЗАТО Видяево; МБДОУ № 1 ЗАТО Видяево;  МБДОУ № 2 ЗАТО Видяево;  МБОУ ДОД "Видяевская ДМШ"; МБОО ДОД "Олимп" ЗАТО Видяево</t>
  </si>
  <si>
    <t xml:space="preserve"> МБУ УМС СЗ ЗАТО Видяево; МБУК ОУБ ЗАТО Видяево</t>
  </si>
  <si>
    <t>Мероприятие 11                               Капитальный ремонт пожарной сигнализации</t>
  </si>
  <si>
    <t xml:space="preserve">Мероприятие 2                         Приобретение основных средств для учреждений образования                        </t>
  </si>
  <si>
    <r>
      <rPr>
        <b/>
        <sz val="11"/>
        <color theme="1"/>
        <rFont val="Times New Roman"/>
        <family val="1"/>
        <charset val="204"/>
      </rPr>
      <t xml:space="preserve">Задача 5                                                 </t>
    </r>
    <r>
      <rPr>
        <sz val="11"/>
        <color theme="1"/>
        <rFont val="Times New Roman"/>
        <family val="1"/>
        <charset val="204"/>
      </rPr>
      <t xml:space="preserve">Внедрение энергосберегающих технологий 
</t>
    </r>
    <r>
      <rPr>
        <b/>
        <sz val="11"/>
        <color theme="1"/>
        <rFont val="Times New Roman"/>
        <family val="1"/>
        <charset val="204"/>
      </rPr>
      <t xml:space="preserve">(Подпрограмма 5 </t>
    </r>
    <r>
      <rPr>
        <sz val="11"/>
        <color theme="1"/>
        <rFont val="Times New Roman"/>
        <family val="1"/>
        <charset val="204"/>
      </rPr>
      <t xml:space="preserve"> </t>
    </r>
    <r>
      <rPr>
        <b/>
        <sz val="11"/>
        <color theme="1"/>
        <rFont val="Times New Roman"/>
        <family val="1"/>
        <charset val="204"/>
      </rPr>
      <t xml:space="preserve">  </t>
    </r>
    <r>
      <rPr>
        <sz val="11"/>
        <color theme="1"/>
        <rFont val="Times New Roman"/>
        <family val="1"/>
        <charset val="204"/>
      </rPr>
      <t xml:space="preserve">                           </t>
    </r>
    <r>
      <rPr>
        <u/>
        <sz val="11"/>
        <color theme="1"/>
        <rFont val="Times New Roman"/>
        <family val="1"/>
        <charset val="204"/>
      </rPr>
      <t xml:space="preserve">"Энергоэффективность и развитие энергетики" </t>
    </r>
    <r>
      <rPr>
        <sz val="11"/>
        <color theme="1"/>
        <rFont val="Times New Roman"/>
        <family val="1"/>
        <charset val="204"/>
      </rPr>
      <t>)</t>
    </r>
  </si>
  <si>
    <r>
      <rPr>
        <b/>
        <sz val="11"/>
        <color theme="1"/>
        <rFont val="Times New Roman"/>
        <family val="1"/>
        <charset val="204"/>
      </rPr>
      <t>Задача 3:</t>
    </r>
    <r>
      <rPr>
        <sz val="11"/>
        <color theme="1"/>
        <rFont val="Times New Roman"/>
        <family val="1"/>
        <charset val="204"/>
      </rPr>
      <t xml:space="preserve"> Развитие массового спорта, пропаганда здорового
образа жизни среди молодежи и жителей 
(</t>
    </r>
    <r>
      <rPr>
        <b/>
        <sz val="11"/>
        <color theme="1"/>
        <rFont val="Times New Roman"/>
        <family val="1"/>
        <charset val="204"/>
      </rPr>
      <t>Подпрограмма 3</t>
    </r>
    <r>
      <rPr>
        <sz val="11"/>
        <color theme="1"/>
        <rFont val="Times New Roman"/>
        <family val="1"/>
        <charset val="204"/>
      </rPr>
      <t xml:space="preserve">                               </t>
    </r>
    <r>
      <rPr>
        <u/>
        <sz val="11"/>
        <color theme="1"/>
        <rFont val="Times New Roman"/>
        <family val="1"/>
        <charset val="204"/>
      </rPr>
      <t>"Развитие физической культуры и спорта в ЗАТО Видяево"</t>
    </r>
    <r>
      <rPr>
        <sz val="11"/>
        <color theme="1"/>
        <rFont val="Times New Roman"/>
        <family val="1"/>
        <charset val="204"/>
      </rPr>
      <t>)</t>
    </r>
  </si>
  <si>
    <t>Перечень программных мероприятий и объемы их финансирования</t>
  </si>
  <si>
    <t xml:space="preserve">Мероприятие 2                    Строительство КНС по ул. Центральная и участка сети водоотведения по ул. Заречная </t>
  </si>
  <si>
    <t>Мероприятие 12                      Поддержание в надлежащем состоянии законсервированных зданий включенных в состав муниципальной казны</t>
  </si>
  <si>
    <t>Мероприятие 13                                 Приобретение основных средств на развитие жилищно-коммунального комплекса</t>
  </si>
  <si>
    <t>Мероприятие 14                          Техническая поддержка пустующего жилого фонда с последующим капитальным ремонтом для предоставления жилья молодым специалистам</t>
  </si>
  <si>
    <t>2016-2020</t>
  </si>
  <si>
    <t>2014-2018</t>
  </si>
  <si>
    <t>2014-2019</t>
  </si>
  <si>
    <t xml:space="preserve">Мероприятие 1                          Строительство лыжного стадиона муниципального бюджетного учреждения дополнительного образования детей Видяевского детского оздоровительно-образовательного (профильного) центра "Олимп" </t>
  </si>
  <si>
    <t>2015-2017</t>
  </si>
  <si>
    <t>2015-2019</t>
  </si>
  <si>
    <t xml:space="preserve">МБУК ОУБ ЗАТО Видяево МБУК ЦКД ЗАТО Видяево
</t>
  </si>
  <si>
    <t>Мероприятие 2                           Приобретение основных средств для учреждений культуры</t>
  </si>
  <si>
    <t xml:space="preserve">Мероприятие 2                         Приобретение основных средств для учреждений физической культуры и массового спорта                         </t>
  </si>
  <si>
    <t>Приложение к решению Совета депутатов ЗАТО Видяево от 30.09.2016 № 383</t>
  </si>
  <si>
    <t>Приложение  к Программе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</si>
</sst>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00000"/>
  </numFmts>
  <fonts count="1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u/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2" fillId="0" borderId="0" xfId="0" applyFont="1"/>
    <xf numFmtId="0" fontId="3" fillId="0" borderId="0" xfId="1" applyNumberFormat="1" applyFont="1" applyAlignment="1">
      <alignment horizontal="center"/>
    </xf>
    <xf numFmtId="0" fontId="3" fillId="0" borderId="0" xfId="1" applyFont="1"/>
    <xf numFmtId="0" fontId="3" fillId="0" borderId="0" xfId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6" fillId="0" borderId="5" xfId="1" applyNumberFormat="1" applyFont="1" applyFill="1" applyBorder="1" applyAlignment="1">
      <alignment horizontal="center"/>
    </xf>
    <xf numFmtId="164" fontId="6" fillId="0" borderId="5" xfId="1" applyNumberFormat="1" applyFont="1" applyFill="1" applyBorder="1" applyAlignment="1">
      <alignment horizontal="right"/>
    </xf>
    <xf numFmtId="164" fontId="4" fillId="0" borderId="5" xfId="0" applyNumberFormat="1" applyFont="1" applyFill="1" applyBorder="1" applyAlignment="1">
      <alignment horizontal="right"/>
    </xf>
    <xf numFmtId="0" fontId="2" fillId="0" borderId="0" xfId="0" applyFont="1"/>
    <xf numFmtId="0" fontId="2" fillId="0" borderId="0" xfId="0" applyFont="1"/>
    <xf numFmtId="0" fontId="2" fillId="0" borderId="0" xfId="0" applyFont="1"/>
    <xf numFmtId="164" fontId="4" fillId="0" borderId="3" xfId="0" applyNumberFormat="1" applyFont="1" applyFill="1" applyBorder="1" applyAlignment="1">
      <alignment horizontal="right"/>
    </xf>
    <xf numFmtId="0" fontId="6" fillId="0" borderId="5" xfId="1" applyFont="1" applyBorder="1" applyAlignment="1">
      <alignment horizontal="center" vertical="center" wrapText="1"/>
    </xf>
    <xf numFmtId="164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right" vertical="center" wrapText="1"/>
    </xf>
    <xf numFmtId="0" fontId="6" fillId="0" borderId="5" xfId="1" applyFont="1" applyFill="1" applyBorder="1" applyAlignment="1">
      <alignment horizontal="center" vertical="top" wrapText="1"/>
    </xf>
    <xf numFmtId="164" fontId="6" fillId="0" borderId="5" xfId="1" applyNumberFormat="1" applyFont="1" applyFill="1" applyBorder="1" applyAlignment="1">
      <alignment horizontal="right" vertical="top" wrapText="1"/>
    </xf>
    <xf numFmtId="164" fontId="6" fillId="0" borderId="5" xfId="1" applyNumberFormat="1" applyFont="1" applyFill="1" applyBorder="1" applyAlignment="1">
      <alignment horizontal="center" vertical="top" wrapText="1"/>
    </xf>
    <xf numFmtId="164" fontId="5" fillId="0" borderId="0" xfId="0" applyNumberFormat="1" applyFont="1" applyFill="1" applyAlignment="1">
      <alignment horizontal="right"/>
    </xf>
    <xf numFmtId="164" fontId="5" fillId="0" borderId="5" xfId="0" applyNumberFormat="1" applyFont="1" applyFill="1" applyBorder="1" applyAlignment="1">
      <alignment horizontal="right"/>
    </xf>
    <xf numFmtId="164" fontId="6" fillId="0" borderId="5" xfId="1" applyNumberFormat="1" applyFont="1" applyFill="1" applyBorder="1" applyAlignment="1">
      <alignment vertical="center" wrapText="1"/>
    </xf>
    <xf numFmtId="164" fontId="4" fillId="0" borderId="5" xfId="1" applyNumberFormat="1" applyFont="1" applyFill="1" applyBorder="1" applyAlignment="1">
      <alignment vertical="center" wrapText="1"/>
    </xf>
    <xf numFmtId="164" fontId="4" fillId="0" borderId="5" xfId="0" applyNumberFormat="1" applyFont="1" applyFill="1" applyBorder="1" applyAlignment="1">
      <alignment horizontal="right" vertical="center" wrapText="1"/>
    </xf>
    <xf numFmtId="0" fontId="6" fillId="0" borderId="3" xfId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right" vertical="top" wrapText="1"/>
    </xf>
    <xf numFmtId="0" fontId="6" fillId="0" borderId="5" xfId="1" applyFont="1" applyFill="1" applyBorder="1" applyAlignment="1">
      <alignment horizontal="center"/>
    </xf>
    <xf numFmtId="164" fontId="4" fillId="0" borderId="0" xfId="0" applyNumberFormat="1" applyFont="1" applyFill="1" applyAlignment="1">
      <alignment horizontal="right" vertical="center"/>
    </xf>
    <xf numFmtId="0" fontId="6" fillId="0" borderId="2" xfId="1" applyFont="1" applyFill="1" applyBorder="1" applyAlignment="1">
      <alignment horizontal="center" vertical="center" wrapText="1"/>
    </xf>
    <xf numFmtId="0" fontId="2" fillId="0" borderId="0" xfId="0" applyFont="1"/>
    <xf numFmtId="164" fontId="6" fillId="2" borderId="5" xfId="1" applyNumberFormat="1" applyFont="1" applyFill="1" applyBorder="1" applyAlignment="1">
      <alignment horizontal="right" vertical="center" wrapText="1"/>
    </xf>
    <xf numFmtId="164" fontId="6" fillId="2" borderId="5" xfId="1" applyNumberFormat="1" applyFont="1" applyFill="1" applyBorder="1" applyAlignment="1">
      <alignment vertical="top"/>
    </xf>
    <xf numFmtId="0" fontId="2" fillId="2" borderId="0" xfId="0" applyFont="1" applyFill="1" applyBorder="1"/>
    <xf numFmtId="164" fontId="6" fillId="2" borderId="2" xfId="1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right"/>
    </xf>
    <xf numFmtId="164" fontId="6" fillId="0" borderId="2" xfId="1" applyNumberFormat="1" applyFont="1" applyFill="1" applyBorder="1" applyAlignment="1">
      <alignment horizontal="center" vertical="center" wrapText="1"/>
    </xf>
    <xf numFmtId="0" fontId="2" fillId="0" borderId="0" xfId="0" applyFont="1"/>
    <xf numFmtId="0" fontId="2" fillId="0" borderId="0" xfId="0" applyFont="1"/>
    <xf numFmtId="0" fontId="2" fillId="0" borderId="0" xfId="0" applyFont="1"/>
    <xf numFmtId="164" fontId="2" fillId="3" borderId="5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 vertical="center" wrapText="1"/>
    </xf>
    <xf numFmtId="0" fontId="3" fillId="3" borderId="5" xfId="1" applyFont="1" applyFill="1" applyBorder="1" applyAlignment="1">
      <alignment horizontal="center"/>
    </xf>
    <xf numFmtId="0" fontId="3" fillId="3" borderId="5" xfId="1" applyFont="1" applyFill="1" applyBorder="1" applyAlignment="1">
      <alignment horizontal="center" vertical="top"/>
    </xf>
    <xf numFmtId="0" fontId="3" fillId="3" borderId="2" xfId="1" applyFont="1" applyFill="1" applyBorder="1" applyAlignment="1">
      <alignment horizontal="center" vertical="top"/>
    </xf>
    <xf numFmtId="164" fontId="3" fillId="3" borderId="2" xfId="1" applyNumberFormat="1" applyFont="1" applyFill="1" applyBorder="1" applyAlignment="1">
      <alignment horizontal="right" vertical="center" wrapText="1"/>
    </xf>
    <xf numFmtId="164" fontId="3" fillId="3" borderId="2" xfId="1" applyNumberFormat="1" applyFont="1" applyFill="1" applyBorder="1" applyAlignment="1">
      <alignment horizontal="center" vertical="center" wrapText="1"/>
    </xf>
    <xf numFmtId="0" fontId="11" fillId="3" borderId="5" xfId="1" applyFont="1" applyFill="1" applyBorder="1" applyAlignment="1">
      <alignment horizontal="center" vertical="center" wrapText="1"/>
    </xf>
    <xf numFmtId="164" fontId="11" fillId="3" borderId="5" xfId="1" applyNumberFormat="1" applyFont="1" applyFill="1" applyBorder="1" applyAlignment="1">
      <alignment horizontal="right" vertical="center" wrapText="1"/>
    </xf>
    <xf numFmtId="0" fontId="11" fillId="3" borderId="5" xfId="1" applyFont="1" applyFill="1" applyBorder="1" applyAlignment="1">
      <alignment horizontal="center" vertical="top" wrapText="1"/>
    </xf>
    <xf numFmtId="0" fontId="3" fillId="3" borderId="6" xfId="1" applyFont="1" applyFill="1" applyBorder="1" applyAlignment="1">
      <alignment horizontal="center" vertical="center" wrapText="1"/>
    </xf>
    <xf numFmtId="164" fontId="7" fillId="3" borderId="5" xfId="0" applyNumberFormat="1" applyFont="1" applyFill="1" applyBorder="1" applyAlignment="1"/>
    <xf numFmtId="164" fontId="3" fillId="3" borderId="6" xfId="1" applyNumberFormat="1" applyFont="1" applyFill="1" applyBorder="1" applyAlignment="1">
      <alignment horizontal="center" vertical="center" wrapText="1"/>
    </xf>
    <xf numFmtId="164" fontId="3" fillId="3" borderId="6" xfId="1" applyNumberFormat="1" applyFont="1" applyFill="1" applyBorder="1" applyAlignment="1">
      <alignment wrapText="1"/>
    </xf>
    <xf numFmtId="0" fontId="3" fillId="3" borderId="5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vertical="center" wrapText="1"/>
    </xf>
    <xf numFmtId="164" fontId="3" fillId="3" borderId="5" xfId="1" applyNumberFormat="1" applyFont="1" applyFill="1" applyBorder="1" applyAlignment="1">
      <alignment horizontal="center"/>
    </xf>
    <xf numFmtId="164" fontId="2" fillId="3" borderId="3" xfId="0" applyNumberFormat="1" applyFont="1" applyFill="1" applyBorder="1" applyAlignment="1">
      <alignment horizontal="right"/>
    </xf>
    <xf numFmtId="0" fontId="3" fillId="3" borderId="5" xfId="1" applyFont="1" applyFill="1" applyBorder="1" applyAlignment="1">
      <alignment horizontal="center" vertical="top" wrapText="1"/>
    </xf>
    <xf numFmtId="164" fontId="2" fillId="3" borderId="5" xfId="0" applyNumberFormat="1" applyFont="1" applyFill="1" applyBorder="1" applyAlignment="1">
      <alignment horizontal="right"/>
    </xf>
    <xf numFmtId="164" fontId="3" fillId="3" borderId="5" xfId="1" applyNumberFormat="1" applyFont="1" applyFill="1" applyBorder="1" applyAlignment="1">
      <alignment horizontal="right" vertical="top"/>
    </xf>
    <xf numFmtId="164" fontId="3" fillId="3" borderId="5" xfId="1" applyNumberFormat="1" applyFont="1" applyFill="1" applyBorder="1" applyAlignment="1">
      <alignment horizontal="center" vertical="top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6" fillId="2" borderId="6" xfId="1" applyNumberFormat="1" applyFont="1" applyFill="1" applyBorder="1" applyAlignment="1">
      <alignment horizontal="right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164" fontId="3" fillId="3" borderId="5" xfId="1" applyNumberFormat="1" applyFont="1" applyFill="1" applyBorder="1" applyAlignment="1">
      <alignment horizontal="right" wrapText="1"/>
    </xf>
    <xf numFmtId="164" fontId="4" fillId="0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0" fontId="3" fillId="0" borderId="0" xfId="1" applyNumberFormat="1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6" fillId="3" borderId="2" xfId="1" applyNumberFormat="1" applyFont="1" applyFill="1" applyBorder="1" applyAlignment="1">
      <alignment horizontal="center" vertical="center"/>
    </xf>
    <xf numFmtId="0" fontId="6" fillId="3" borderId="4" xfId="1" applyNumberFormat="1" applyFont="1" applyFill="1" applyBorder="1" applyAlignment="1">
      <alignment horizontal="center" vertical="center"/>
    </xf>
    <xf numFmtId="0" fontId="6" fillId="3" borderId="6" xfId="1" applyNumberFormat="1" applyFont="1" applyFill="1" applyBorder="1" applyAlignment="1">
      <alignment horizontal="center" vertical="center"/>
    </xf>
    <xf numFmtId="0" fontId="6" fillId="3" borderId="2" xfId="1" applyFont="1" applyFill="1" applyBorder="1" applyAlignment="1">
      <alignment horizontal="center" vertical="top" wrapText="1"/>
    </xf>
    <xf numFmtId="0" fontId="6" fillId="3" borderId="4" xfId="1" applyFont="1" applyFill="1" applyBorder="1" applyAlignment="1">
      <alignment horizontal="center" vertical="top" wrapText="1"/>
    </xf>
    <xf numFmtId="0" fontId="6" fillId="3" borderId="6" xfId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top"/>
    </xf>
    <xf numFmtId="0" fontId="6" fillId="3" borderId="4" xfId="1" applyFont="1" applyFill="1" applyBorder="1" applyAlignment="1">
      <alignment horizontal="center" vertical="top"/>
    </xf>
    <xf numFmtId="0" fontId="6" fillId="3" borderId="6" xfId="1" applyFont="1" applyFill="1" applyBorder="1" applyAlignment="1">
      <alignment horizontal="center" vertical="top"/>
    </xf>
    <xf numFmtId="0" fontId="6" fillId="3" borderId="2" xfId="1" applyFont="1" applyFill="1" applyBorder="1" applyAlignment="1">
      <alignment horizontal="center"/>
    </xf>
    <xf numFmtId="0" fontId="6" fillId="3" borderId="4" xfId="1" applyFont="1" applyFill="1" applyBorder="1" applyAlignment="1">
      <alignment horizontal="center"/>
    </xf>
    <xf numFmtId="0" fontId="6" fillId="3" borderId="6" xfId="1" applyFont="1" applyFill="1" applyBorder="1" applyAlignment="1">
      <alignment horizontal="center"/>
    </xf>
    <xf numFmtId="0" fontId="6" fillId="2" borderId="5" xfId="1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2" borderId="2" xfId="1" applyNumberFormat="1" applyFont="1" applyFill="1" applyBorder="1" applyAlignment="1">
      <alignment horizontal="center" vertical="center" wrapText="1"/>
    </xf>
    <xf numFmtId="0" fontId="6" fillId="2" borderId="4" xfId="1" applyNumberFormat="1" applyFont="1" applyFill="1" applyBorder="1" applyAlignment="1">
      <alignment horizontal="center" vertical="center" wrapText="1"/>
    </xf>
    <xf numFmtId="0" fontId="6" fillId="2" borderId="6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top" wrapText="1"/>
    </xf>
    <xf numFmtId="0" fontId="6" fillId="0" borderId="4" xfId="1" applyNumberFormat="1" applyFont="1" applyFill="1" applyBorder="1" applyAlignment="1">
      <alignment horizontal="center" vertical="top" wrapText="1"/>
    </xf>
    <xf numFmtId="0" fontId="6" fillId="0" borderId="6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top" wrapText="1"/>
    </xf>
    <xf numFmtId="0" fontId="6" fillId="0" borderId="4" xfId="1" applyFont="1" applyFill="1" applyBorder="1" applyAlignment="1">
      <alignment horizontal="center" vertical="top" wrapText="1"/>
    </xf>
    <xf numFmtId="0" fontId="6" fillId="0" borderId="6" xfId="1" applyFont="1" applyFill="1" applyBorder="1" applyAlignment="1">
      <alignment horizontal="center" vertical="top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4" xfId="1" applyFont="1" applyFill="1" applyBorder="1" applyAlignment="1">
      <alignment horizontal="center" vertical="center" wrapText="1"/>
    </xf>
    <xf numFmtId="0" fontId="10" fillId="0" borderId="6" xfId="1" applyFont="1" applyFill="1" applyBorder="1" applyAlignment="1">
      <alignment horizontal="center" vertical="center" wrapText="1"/>
    </xf>
    <xf numFmtId="0" fontId="6" fillId="0" borderId="5" xfId="1" applyNumberFormat="1" applyFont="1" applyFill="1" applyBorder="1" applyAlignment="1">
      <alignment horizontal="center" vertical="top" wrapText="1"/>
    </xf>
    <xf numFmtId="0" fontId="6" fillId="0" borderId="5" xfId="1" applyFont="1" applyFill="1" applyBorder="1" applyAlignment="1">
      <alignment horizontal="center" vertical="top" wrapText="1"/>
    </xf>
    <xf numFmtId="0" fontId="10" fillId="0" borderId="5" xfId="1" applyFont="1" applyFill="1" applyBorder="1" applyAlignment="1">
      <alignment horizontal="center" vertical="center" wrapText="1"/>
    </xf>
    <xf numFmtId="16" fontId="6" fillId="2" borderId="2" xfId="1" applyNumberFormat="1" applyFont="1" applyFill="1" applyBorder="1" applyAlignment="1">
      <alignment horizontal="center" vertical="center" wrapText="1"/>
    </xf>
    <xf numFmtId="16" fontId="6" fillId="2" borderId="4" xfId="1" applyNumberFormat="1" applyFont="1" applyFill="1" applyBorder="1" applyAlignment="1">
      <alignment horizontal="center" vertical="center" wrapText="1"/>
    </xf>
    <xf numFmtId="16" fontId="6" fillId="2" borderId="6" xfId="1" applyNumberFormat="1" applyFont="1" applyFill="1" applyBorder="1" applyAlignment="1">
      <alignment horizontal="center" vertical="center" wrapText="1"/>
    </xf>
    <xf numFmtId="0" fontId="4" fillId="0" borderId="2" xfId="1" applyNumberFormat="1" applyFont="1" applyFill="1" applyBorder="1" applyAlignment="1">
      <alignment horizontal="center" vertical="top" wrapText="1"/>
    </xf>
    <xf numFmtId="0" fontId="4" fillId="0" borderId="4" xfId="1" applyNumberFormat="1" applyFont="1" applyFill="1" applyBorder="1" applyAlignment="1">
      <alignment horizontal="center" vertical="top" wrapText="1"/>
    </xf>
    <xf numFmtId="0" fontId="4" fillId="0" borderId="6" xfId="1" applyNumberFormat="1" applyFont="1" applyFill="1" applyBorder="1" applyAlignment="1">
      <alignment horizontal="center" vertical="top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center" wrapText="1"/>
    </xf>
    <xf numFmtId="0" fontId="6" fillId="3" borderId="4" xfId="1" applyNumberFormat="1" applyFont="1" applyFill="1" applyBorder="1" applyAlignment="1">
      <alignment horizontal="center" vertical="center" wrapText="1"/>
    </xf>
    <xf numFmtId="0" fontId="6" fillId="3" borderId="6" xfId="1" applyNumberFormat="1" applyFont="1" applyFill="1" applyBorder="1" applyAlignment="1">
      <alignment horizontal="center" vertical="center" wrapText="1"/>
    </xf>
    <xf numFmtId="0" fontId="6" fillId="3" borderId="2" xfId="1" applyNumberFormat="1" applyFont="1" applyFill="1" applyBorder="1" applyAlignment="1">
      <alignment horizontal="center" vertical="top" wrapText="1"/>
    </xf>
    <xf numFmtId="0" fontId="6" fillId="3" borderId="4" xfId="1" applyNumberFormat="1" applyFont="1" applyFill="1" applyBorder="1" applyAlignment="1">
      <alignment horizontal="center" vertical="top" wrapText="1"/>
    </xf>
    <xf numFmtId="0" fontId="6" fillId="3" borderId="6" xfId="1" applyNumberFormat="1" applyFont="1" applyFill="1" applyBorder="1" applyAlignment="1">
      <alignment horizontal="center" vertical="top" wrapText="1"/>
    </xf>
    <xf numFmtId="0" fontId="6" fillId="3" borderId="2" xfId="1" applyFont="1" applyFill="1" applyBorder="1" applyAlignment="1">
      <alignment horizontal="center" vertical="center"/>
    </xf>
    <xf numFmtId="0" fontId="6" fillId="3" borderId="4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16" fontId="3" fillId="0" borderId="5" xfId="1" applyNumberFormat="1" applyFont="1" applyBorder="1" applyAlignment="1">
      <alignment horizontal="center" vertical="center"/>
    </xf>
    <xf numFmtId="0" fontId="3" fillId="0" borderId="5" xfId="1" applyNumberFormat="1" applyFont="1" applyBorder="1" applyAlignment="1">
      <alignment horizontal="center" vertical="center"/>
    </xf>
    <xf numFmtId="0" fontId="11" fillId="3" borderId="2" xfId="1" applyNumberFormat="1" applyFont="1" applyFill="1" applyBorder="1" applyAlignment="1">
      <alignment horizontal="center" vertical="center" wrapText="1"/>
    </xf>
    <xf numFmtId="0" fontId="11" fillId="3" borderId="4" xfId="1" applyNumberFormat="1" applyFont="1" applyFill="1" applyBorder="1" applyAlignment="1">
      <alignment horizontal="center" vertical="center" wrapText="1"/>
    </xf>
    <xf numFmtId="0" fontId="12" fillId="3" borderId="2" xfId="1" applyFont="1" applyFill="1" applyBorder="1" applyAlignment="1">
      <alignment horizontal="center" vertical="center" wrapText="1"/>
    </xf>
    <xf numFmtId="0" fontId="12" fillId="3" borderId="4" xfId="1" applyFont="1" applyFill="1" applyBorder="1" applyAlignment="1">
      <alignment horizontal="center" vertical="center" wrapText="1"/>
    </xf>
    <xf numFmtId="0" fontId="11" fillId="3" borderId="2" xfId="1" applyFont="1" applyFill="1" applyBorder="1" applyAlignment="1">
      <alignment horizontal="center" vertical="center" wrapText="1"/>
    </xf>
    <xf numFmtId="0" fontId="11" fillId="3" borderId="4" xfId="1" applyFont="1" applyFill="1" applyBorder="1" applyAlignment="1">
      <alignment horizontal="center" vertical="center" wrapText="1"/>
    </xf>
    <xf numFmtId="0" fontId="6" fillId="3" borderId="2" xfId="1" applyFont="1" applyFill="1" applyBorder="1" applyAlignment="1">
      <alignment horizontal="center" vertical="center" wrapText="1"/>
    </xf>
    <xf numFmtId="0" fontId="6" fillId="3" borderId="4" xfId="1" applyFont="1" applyFill="1" applyBorder="1" applyAlignment="1">
      <alignment horizontal="center" vertical="center" wrapText="1"/>
    </xf>
    <xf numFmtId="0" fontId="6" fillId="3" borderId="6" xfId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left" vertical="top" wrapText="1"/>
    </xf>
    <xf numFmtId="0" fontId="4" fillId="3" borderId="4" xfId="1" applyFont="1" applyFill="1" applyBorder="1" applyAlignment="1">
      <alignment horizontal="left" vertical="top" wrapText="1"/>
    </xf>
    <xf numFmtId="0" fontId="4" fillId="3" borderId="6" xfId="1" applyFont="1" applyFill="1" applyBorder="1" applyAlignment="1">
      <alignment horizontal="left" vertical="top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5" fontId="6" fillId="2" borderId="2" xfId="1" applyNumberFormat="1" applyFont="1" applyFill="1" applyBorder="1" applyAlignment="1">
      <alignment horizontal="center" vertical="center" wrapText="1"/>
    </xf>
    <xf numFmtId="165" fontId="6" fillId="2" borderId="4" xfId="1" applyNumberFormat="1" applyFont="1" applyFill="1" applyBorder="1" applyAlignment="1">
      <alignment horizontal="center" vertical="center" wrapText="1"/>
    </xf>
    <xf numFmtId="165" fontId="6" fillId="2" borderId="6" xfId="1" applyNumberFormat="1" applyFont="1" applyFill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top"/>
    </xf>
    <xf numFmtId="0" fontId="3" fillId="0" borderId="4" xfId="1" applyFont="1" applyBorder="1" applyAlignment="1">
      <alignment horizontal="center" vertical="top"/>
    </xf>
    <xf numFmtId="0" fontId="3" fillId="0" borderId="6" xfId="1" applyFont="1" applyBorder="1" applyAlignment="1">
      <alignment horizontal="center" vertical="top"/>
    </xf>
    <xf numFmtId="0" fontId="6" fillId="2" borderId="2" xfId="1" applyNumberFormat="1" applyFont="1" applyFill="1" applyBorder="1" applyAlignment="1">
      <alignment horizontal="center" vertical="top" wrapText="1"/>
    </xf>
    <xf numFmtId="0" fontId="6" fillId="2" borderId="4" xfId="1" applyNumberFormat="1" applyFont="1" applyFill="1" applyBorder="1" applyAlignment="1">
      <alignment horizontal="center" vertical="top" wrapText="1"/>
    </xf>
    <xf numFmtId="0" fontId="6" fillId="2" borderId="6" xfId="1" applyNumberFormat="1" applyFont="1" applyFill="1" applyBorder="1" applyAlignment="1">
      <alignment horizontal="center" vertical="top" wrapText="1"/>
    </xf>
    <xf numFmtId="16" fontId="6" fillId="2" borderId="2" xfId="1" applyNumberFormat="1" applyFont="1" applyFill="1" applyBorder="1" applyAlignment="1">
      <alignment horizontal="center" vertical="center"/>
    </xf>
    <xf numFmtId="0" fontId="6" fillId="2" borderId="4" xfId="1" applyNumberFormat="1" applyFont="1" applyFill="1" applyBorder="1" applyAlignment="1">
      <alignment horizontal="center" vertical="center"/>
    </xf>
    <xf numFmtId="0" fontId="6" fillId="2" borderId="6" xfId="1" applyNumberFormat="1" applyFont="1" applyFill="1" applyBorder="1" applyAlignment="1">
      <alignment horizontal="center" vertical="center"/>
    </xf>
    <xf numFmtId="0" fontId="3" fillId="0" borderId="2" xfId="1" applyFont="1" applyFill="1" applyBorder="1" applyAlignment="1">
      <alignment horizontal="center" vertical="top" wrapText="1"/>
    </xf>
    <xf numFmtId="0" fontId="3" fillId="0" borderId="4" xfId="1" applyFont="1" applyFill="1" applyBorder="1" applyAlignment="1">
      <alignment horizontal="center" vertical="top" wrapText="1"/>
    </xf>
    <xf numFmtId="0" fontId="3" fillId="0" borderId="6" xfId="1" applyFont="1" applyFill="1" applyBorder="1" applyAlignment="1">
      <alignment horizontal="center" vertical="top" wrapText="1"/>
    </xf>
    <xf numFmtId="0" fontId="6" fillId="2" borderId="2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right"/>
    </xf>
    <xf numFmtId="0" fontId="6" fillId="0" borderId="5" xfId="1" applyFont="1" applyBorder="1" applyAlignment="1">
      <alignment horizontal="center" vertical="center" wrapText="1"/>
    </xf>
    <xf numFmtId="0" fontId="12" fillId="0" borderId="1" xfId="1" applyNumberFormat="1" applyFont="1" applyBorder="1" applyAlignment="1">
      <alignment horizontal="center" vertical="center"/>
    </xf>
    <xf numFmtId="0" fontId="6" fillId="0" borderId="5" xfId="1" applyNumberFormat="1" applyFont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3" fillId="0" borderId="2" xfId="1" applyFont="1" applyBorder="1" applyAlignment="1"/>
    <xf numFmtId="0" fontId="0" fillId="0" borderId="4" xfId="0" applyBorder="1" applyAlignment="1"/>
    <xf numFmtId="0" fontId="0" fillId="0" borderId="6" xfId="0" applyBorder="1" applyAlignment="1"/>
    <xf numFmtId="49" fontId="6" fillId="2" borderId="2" xfId="1" applyNumberFormat="1" applyFont="1" applyFill="1" applyBorder="1" applyAlignment="1">
      <alignment horizontal="center" vertical="center" wrapText="1"/>
    </xf>
    <xf numFmtId="49" fontId="6" fillId="2" borderId="4" xfId="1" applyNumberFormat="1" applyFont="1" applyFill="1" applyBorder="1" applyAlignment="1">
      <alignment horizontal="center" vertical="center" wrapText="1"/>
    </xf>
    <xf numFmtId="49" fontId="6" fillId="2" borderId="6" xfId="1" applyNumberFormat="1" applyFont="1" applyFill="1" applyBorder="1" applyAlignment="1">
      <alignment horizontal="center" vertical="center" wrapText="1"/>
    </xf>
    <xf numFmtId="0" fontId="6" fillId="0" borderId="2" xfId="1" applyNumberFormat="1" applyFont="1" applyFill="1" applyBorder="1" applyAlignment="1">
      <alignment horizontal="center" vertical="center"/>
    </xf>
    <xf numFmtId="0" fontId="6" fillId="0" borderId="4" xfId="1" applyNumberFormat="1" applyFont="1" applyFill="1" applyBorder="1" applyAlignment="1">
      <alignment horizontal="center" vertical="center"/>
    </xf>
    <xf numFmtId="0" fontId="6" fillId="0" borderId="6" xfId="1" applyNumberFormat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/>
    </xf>
    <xf numFmtId="0" fontId="6" fillId="0" borderId="4" xfId="1" applyFont="1" applyFill="1" applyBorder="1" applyAlignment="1">
      <alignment horizontal="center"/>
    </xf>
    <xf numFmtId="0" fontId="6" fillId="0" borderId="6" xfId="1" applyFont="1" applyFill="1" applyBorder="1" applyAlignment="1">
      <alignment horizontal="center"/>
    </xf>
    <xf numFmtId="0" fontId="3" fillId="0" borderId="2" xfId="1" applyFont="1" applyBorder="1" applyAlignment="1">
      <alignment horizontal="center"/>
    </xf>
    <xf numFmtId="0" fontId="3" fillId="0" borderId="4" xfId="1" applyFont="1" applyBorder="1" applyAlignment="1">
      <alignment horizontal="center"/>
    </xf>
    <xf numFmtId="0" fontId="3" fillId="0" borderId="6" xfId="1" applyFont="1" applyBorder="1" applyAlignment="1">
      <alignment horizontal="center"/>
    </xf>
    <xf numFmtId="0" fontId="6" fillId="3" borderId="5" xfId="1" applyNumberFormat="1" applyFont="1" applyFill="1" applyBorder="1" applyAlignment="1">
      <alignment horizontal="center" vertical="center"/>
    </xf>
    <xf numFmtId="0" fontId="6" fillId="3" borderId="5" xfId="1" applyFont="1" applyFill="1" applyBorder="1" applyAlignment="1">
      <alignment horizontal="center" vertical="top" wrapText="1"/>
    </xf>
    <xf numFmtId="0" fontId="6" fillId="3" borderId="5" xfId="1" applyNumberFormat="1" applyFont="1" applyFill="1" applyBorder="1" applyAlignment="1">
      <alignment horizontal="center" vertical="top" wrapText="1"/>
    </xf>
    <xf numFmtId="0" fontId="10" fillId="3" borderId="5" xfId="1" applyFont="1" applyFill="1" applyBorder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top" wrapText="1"/>
    </xf>
    <xf numFmtId="0" fontId="6" fillId="2" borderId="4" xfId="1" applyFont="1" applyFill="1" applyBorder="1" applyAlignment="1">
      <alignment horizontal="center" vertical="top" wrapText="1"/>
    </xf>
    <xf numFmtId="0" fontId="6" fillId="2" borderId="6" xfId="1" applyFont="1" applyFill="1" applyBorder="1" applyAlignment="1">
      <alignment horizontal="center" vertical="top" wrapText="1"/>
    </xf>
    <xf numFmtId="0" fontId="6" fillId="2" borderId="2" xfId="1" applyFont="1" applyFill="1" applyBorder="1" applyAlignment="1">
      <alignment horizontal="center" vertical="center"/>
    </xf>
    <xf numFmtId="0" fontId="6" fillId="2" borderId="4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10" fillId="3" borderId="2" xfId="1" applyFont="1" applyFill="1" applyBorder="1" applyAlignment="1">
      <alignment horizontal="center" vertical="center" wrapText="1"/>
    </xf>
    <xf numFmtId="0" fontId="10" fillId="3" borderId="4" xfId="1" applyFont="1" applyFill="1" applyBorder="1" applyAlignment="1">
      <alignment horizontal="center" vertical="center" wrapText="1"/>
    </xf>
    <xf numFmtId="0" fontId="10" fillId="3" borderId="6" xfId="1" applyFont="1" applyFill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 2" xfId="2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21"/>
  <sheetViews>
    <sheetView tabSelected="1" zoomScale="82" zoomScaleNormal="82" workbookViewId="0">
      <pane xSplit="3" ySplit="5" topLeftCell="D6" activePane="bottomRight" state="frozen"/>
      <selection pane="topRight" activeCell="D1" sqref="D1"/>
      <selection pane="bottomLeft" activeCell="A5" sqref="A5"/>
      <selection pane="bottomRight" activeCell="I7" sqref="I7"/>
    </sheetView>
  </sheetViews>
  <sheetFormatPr defaultColWidth="9.140625" defaultRowHeight="15.75" x14ac:dyDescent="0.25"/>
  <cols>
    <col min="1" max="1" width="7.140625" style="2" customWidth="1"/>
    <col min="2" max="2" width="31.85546875" style="3" customWidth="1"/>
    <col min="3" max="3" width="12.140625" style="3" customWidth="1"/>
    <col min="4" max="4" width="11.5703125" style="4" customWidth="1"/>
    <col min="5" max="5" width="16.42578125" style="5" customWidth="1"/>
    <col min="6" max="6" width="13" style="5" customWidth="1"/>
    <col min="7" max="7" width="11.28515625" style="5" customWidth="1"/>
    <col min="8" max="8" width="13.7109375" style="5" customWidth="1"/>
    <col min="9" max="9" width="12.140625" style="5" customWidth="1"/>
    <col min="10" max="10" width="27.42578125" style="3" customWidth="1"/>
    <col min="11" max="11" width="27.7109375" style="3" customWidth="1"/>
    <col min="12" max="16384" width="9.140625" style="1"/>
  </cols>
  <sheetData>
    <row r="1" spans="1:11" s="40" customFormat="1" ht="33.6" customHeight="1" x14ac:dyDescent="0.25">
      <c r="A1" s="73" t="s">
        <v>84</v>
      </c>
      <c r="B1" s="74"/>
      <c r="C1" s="74"/>
      <c r="D1" s="74"/>
      <c r="E1" s="74"/>
      <c r="F1" s="74"/>
      <c r="G1" s="74"/>
      <c r="H1" s="74"/>
      <c r="I1" s="74"/>
      <c r="J1" s="74"/>
      <c r="K1" s="74"/>
    </row>
    <row r="2" spans="1:11" x14ac:dyDescent="0.25">
      <c r="A2" s="154" t="s">
        <v>85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</row>
    <row r="3" spans="1:11" ht="42" customHeight="1" x14ac:dyDescent="0.25">
      <c r="A3" s="156" t="s">
        <v>70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</row>
    <row r="4" spans="1:11" x14ac:dyDescent="0.25">
      <c r="A4" s="157" t="s">
        <v>13</v>
      </c>
      <c r="B4" s="158" t="s">
        <v>29</v>
      </c>
      <c r="C4" s="155" t="s">
        <v>12</v>
      </c>
      <c r="D4" s="155" t="s">
        <v>11</v>
      </c>
      <c r="E4" s="155"/>
      <c r="F4" s="155"/>
      <c r="G4" s="155"/>
      <c r="H4" s="155"/>
      <c r="I4" s="155"/>
      <c r="J4" s="155" t="s">
        <v>10</v>
      </c>
      <c r="K4" s="155" t="s">
        <v>14</v>
      </c>
    </row>
    <row r="5" spans="1:11" ht="30" x14ac:dyDescent="0.25">
      <c r="A5" s="157"/>
      <c r="B5" s="158"/>
      <c r="C5" s="155"/>
      <c r="D5" s="13" t="s">
        <v>9</v>
      </c>
      <c r="E5" s="14" t="s">
        <v>26</v>
      </c>
      <c r="F5" s="14" t="s">
        <v>8</v>
      </c>
      <c r="G5" s="14" t="s">
        <v>7</v>
      </c>
      <c r="H5" s="14" t="s">
        <v>6</v>
      </c>
      <c r="I5" s="14" t="s">
        <v>5</v>
      </c>
      <c r="J5" s="155"/>
      <c r="K5" s="155"/>
    </row>
    <row r="6" spans="1:11" ht="28.5" customHeight="1" x14ac:dyDescent="0.25">
      <c r="A6" s="124"/>
      <c r="B6" s="126" t="s">
        <v>30</v>
      </c>
      <c r="C6" s="128" t="s">
        <v>27</v>
      </c>
      <c r="D6" s="50" t="s">
        <v>0</v>
      </c>
      <c r="E6" s="51">
        <f>F6+H6</f>
        <v>281139.80000000005</v>
      </c>
      <c r="F6" s="51">
        <f>F8+F9</f>
        <v>2995.9</v>
      </c>
      <c r="G6" s="51" t="s">
        <v>15</v>
      </c>
      <c r="H6" s="51">
        <f t="shared" ref="H6" si="0">H7+H8+H9+H10+H11+H12+H13</f>
        <v>278143.90000000002</v>
      </c>
      <c r="I6" s="51" t="s">
        <v>15</v>
      </c>
      <c r="J6" s="130"/>
      <c r="K6" s="133"/>
    </row>
    <row r="7" spans="1:11" ht="21.75" customHeight="1" x14ac:dyDescent="0.25">
      <c r="A7" s="125"/>
      <c r="B7" s="127"/>
      <c r="C7" s="129"/>
      <c r="D7" s="50">
        <v>2014</v>
      </c>
      <c r="E7" s="51">
        <f>E15+E135+E159+E183</f>
        <v>68652</v>
      </c>
      <c r="F7" s="51" t="s">
        <v>15</v>
      </c>
      <c r="G7" s="51" t="s">
        <v>15</v>
      </c>
      <c r="H7" s="51">
        <f>H15+H135+H159+H183</f>
        <v>68652</v>
      </c>
      <c r="I7" s="51" t="s">
        <v>15</v>
      </c>
      <c r="J7" s="131"/>
      <c r="K7" s="134"/>
    </row>
    <row r="8" spans="1:11" ht="20.25" customHeight="1" x14ac:dyDescent="0.25">
      <c r="A8" s="125"/>
      <c r="B8" s="127"/>
      <c r="C8" s="129"/>
      <c r="D8" s="50">
        <v>2015</v>
      </c>
      <c r="E8" s="51">
        <f>F8+H8</f>
        <v>21387.7</v>
      </c>
      <c r="F8" s="51">
        <f>F16</f>
        <v>445</v>
      </c>
      <c r="G8" s="51" t="s">
        <v>15</v>
      </c>
      <c r="H8" s="51">
        <f>H16+H136+H160+H184</f>
        <v>20942.7</v>
      </c>
      <c r="I8" s="51" t="s">
        <v>15</v>
      </c>
      <c r="J8" s="131"/>
      <c r="K8" s="134"/>
    </row>
    <row r="9" spans="1:11" ht="21.75" customHeight="1" x14ac:dyDescent="0.25">
      <c r="A9" s="125"/>
      <c r="B9" s="127"/>
      <c r="C9" s="129"/>
      <c r="D9" s="50">
        <v>2016</v>
      </c>
      <c r="E9" s="51">
        <f>H9+F9</f>
        <v>23472.9</v>
      </c>
      <c r="F9" s="51">
        <f>F17</f>
        <v>2550.9</v>
      </c>
      <c r="G9" s="51" t="s">
        <v>15</v>
      </c>
      <c r="H9" s="51">
        <f>H17+H209+H137+H185</f>
        <v>20922</v>
      </c>
      <c r="I9" s="51" t="s">
        <v>15</v>
      </c>
      <c r="J9" s="131"/>
      <c r="K9" s="134"/>
    </row>
    <row r="10" spans="1:11" ht="21" customHeight="1" x14ac:dyDescent="0.25">
      <c r="A10" s="125"/>
      <c r="B10" s="127"/>
      <c r="C10" s="129"/>
      <c r="D10" s="52">
        <v>2017</v>
      </c>
      <c r="E10" s="51">
        <f>H10</f>
        <v>39753.199999999997</v>
      </c>
      <c r="F10" s="51" t="s">
        <v>15</v>
      </c>
      <c r="G10" s="51" t="s">
        <v>15</v>
      </c>
      <c r="H10" s="51">
        <f>H18+H138+H210</f>
        <v>39753.199999999997</v>
      </c>
      <c r="I10" s="51" t="s">
        <v>15</v>
      </c>
      <c r="J10" s="131"/>
      <c r="K10" s="134"/>
    </row>
    <row r="11" spans="1:11" s="10" customFormat="1" ht="21" customHeight="1" x14ac:dyDescent="0.25">
      <c r="A11" s="125"/>
      <c r="B11" s="127"/>
      <c r="C11" s="129"/>
      <c r="D11" s="52">
        <v>2018</v>
      </c>
      <c r="E11" s="51">
        <f>H11</f>
        <v>53853.599999999999</v>
      </c>
      <c r="F11" s="51" t="s">
        <v>15</v>
      </c>
      <c r="G11" s="51" t="s">
        <v>15</v>
      </c>
      <c r="H11" s="51">
        <f>H19+H139+H163+H187</f>
        <v>53853.599999999999</v>
      </c>
      <c r="I11" s="51" t="s">
        <v>15</v>
      </c>
      <c r="J11" s="131"/>
      <c r="K11" s="134"/>
    </row>
    <row r="12" spans="1:11" s="10" customFormat="1" ht="21" customHeight="1" x14ac:dyDescent="0.25">
      <c r="A12" s="125"/>
      <c r="B12" s="127"/>
      <c r="C12" s="129"/>
      <c r="D12" s="52">
        <v>2019</v>
      </c>
      <c r="E12" s="51">
        <f>H12</f>
        <v>44970.400000000001</v>
      </c>
      <c r="F12" s="51" t="s">
        <v>15</v>
      </c>
      <c r="G12" s="51" t="s">
        <v>15</v>
      </c>
      <c r="H12" s="51">
        <f>H20+H140+H164</f>
        <v>44970.400000000001</v>
      </c>
      <c r="I12" s="51" t="s">
        <v>15</v>
      </c>
      <c r="J12" s="131"/>
      <c r="K12" s="134"/>
    </row>
    <row r="13" spans="1:11" s="10" customFormat="1" ht="24" customHeight="1" x14ac:dyDescent="0.25">
      <c r="A13" s="125"/>
      <c r="B13" s="127"/>
      <c r="C13" s="129"/>
      <c r="D13" s="52">
        <v>2020</v>
      </c>
      <c r="E13" s="51">
        <f>H13</f>
        <v>29050</v>
      </c>
      <c r="F13" s="51" t="s">
        <v>15</v>
      </c>
      <c r="G13" s="51" t="s">
        <v>15</v>
      </c>
      <c r="H13" s="51">
        <f>H21+H141+H213</f>
        <v>29050</v>
      </c>
      <c r="I13" s="51" t="s">
        <v>15</v>
      </c>
      <c r="J13" s="132"/>
      <c r="K13" s="135"/>
    </row>
    <row r="14" spans="1:11" ht="21.75" customHeight="1" x14ac:dyDescent="0.25">
      <c r="A14" s="75" t="s">
        <v>4</v>
      </c>
      <c r="B14" s="78" t="s">
        <v>28</v>
      </c>
      <c r="C14" s="116" t="s">
        <v>27</v>
      </c>
      <c r="D14" s="45" t="s">
        <v>0</v>
      </c>
      <c r="E14" s="41">
        <f>SUM(E15:E21)</f>
        <v>219882.40000000002</v>
      </c>
      <c r="F14" s="70">
        <f>F16+F17</f>
        <v>2995.9</v>
      </c>
      <c r="G14" s="42" t="s">
        <v>15</v>
      </c>
      <c r="H14" s="43">
        <f>SUM(H15:H21)</f>
        <v>216886.5</v>
      </c>
      <c r="I14" s="42" t="s">
        <v>15</v>
      </c>
      <c r="J14" s="78" t="s">
        <v>19</v>
      </c>
      <c r="K14" s="119"/>
    </row>
    <row r="15" spans="1:11" ht="20.25" customHeight="1" x14ac:dyDescent="0.25">
      <c r="A15" s="76"/>
      <c r="B15" s="79"/>
      <c r="C15" s="117"/>
      <c r="D15" s="45">
        <v>2014</v>
      </c>
      <c r="E15" s="43">
        <f>H15</f>
        <v>53913</v>
      </c>
      <c r="F15" s="42" t="s">
        <v>15</v>
      </c>
      <c r="G15" s="42" t="s">
        <v>15</v>
      </c>
      <c r="H15" s="43">
        <f>H23+H31+H39+H47+H55+H63+H71+H119</f>
        <v>53913</v>
      </c>
      <c r="I15" s="42" t="s">
        <v>15</v>
      </c>
      <c r="J15" s="79"/>
      <c r="K15" s="120"/>
    </row>
    <row r="16" spans="1:11" ht="15.75" customHeight="1" x14ac:dyDescent="0.25">
      <c r="A16" s="76"/>
      <c r="B16" s="79"/>
      <c r="C16" s="117"/>
      <c r="D16" s="45">
        <v>2015</v>
      </c>
      <c r="E16" s="43">
        <f>H16+F16</f>
        <v>18498.7</v>
      </c>
      <c r="F16" s="44">
        <f>F48</f>
        <v>445</v>
      </c>
      <c r="G16" s="42" t="s">
        <v>15</v>
      </c>
      <c r="H16" s="43">
        <f>H48+H56+H64+H72+H80+H88+H96+H104+H120</f>
        <v>18053.7</v>
      </c>
      <c r="I16" s="42" t="s">
        <v>15</v>
      </c>
      <c r="J16" s="79"/>
      <c r="K16" s="120"/>
    </row>
    <row r="17" spans="1:11" ht="15.75" customHeight="1" x14ac:dyDescent="0.25">
      <c r="A17" s="76"/>
      <c r="B17" s="79"/>
      <c r="C17" s="117"/>
      <c r="D17" s="45">
        <v>2016</v>
      </c>
      <c r="E17" s="43">
        <f>H17+F17</f>
        <v>21984.300000000003</v>
      </c>
      <c r="F17" s="44">
        <f>F49</f>
        <v>2550.9</v>
      </c>
      <c r="G17" s="42" t="s">
        <v>15</v>
      </c>
      <c r="H17" s="43">
        <f>H25+H49+H57+H65+H73+H81+H89+H113+H129</f>
        <v>19433.400000000001</v>
      </c>
      <c r="I17" s="42" t="s">
        <v>15</v>
      </c>
      <c r="J17" s="79"/>
      <c r="K17" s="120"/>
    </row>
    <row r="18" spans="1:11" ht="19.5" customHeight="1" x14ac:dyDescent="0.25">
      <c r="A18" s="76"/>
      <c r="B18" s="79"/>
      <c r="C18" s="117"/>
      <c r="D18" s="46">
        <v>2017</v>
      </c>
      <c r="E18" s="43">
        <f t="shared" ref="E18:E21" si="1">H18</f>
        <v>36853.199999999997</v>
      </c>
      <c r="F18" s="42" t="s">
        <v>15</v>
      </c>
      <c r="G18" s="42" t="s">
        <v>15</v>
      </c>
      <c r="H18" s="44">
        <f>H26+H34+H50+H58+H66+H74+H98+H106+H114+H122+H130</f>
        <v>36853.199999999997</v>
      </c>
      <c r="I18" s="42" t="s">
        <v>15</v>
      </c>
      <c r="J18" s="79"/>
      <c r="K18" s="120"/>
    </row>
    <row r="19" spans="1:11" s="9" customFormat="1" ht="19.5" customHeight="1" x14ac:dyDescent="0.25">
      <c r="A19" s="76"/>
      <c r="B19" s="79"/>
      <c r="C19" s="117"/>
      <c r="D19" s="46">
        <v>2018</v>
      </c>
      <c r="E19" s="43">
        <f t="shared" si="1"/>
        <v>35033.199999999997</v>
      </c>
      <c r="F19" s="42" t="s">
        <v>15</v>
      </c>
      <c r="G19" s="42" t="s">
        <v>15</v>
      </c>
      <c r="H19" s="44">
        <f>H27+H35+H51+H59+H67+H75+H83+H115+H123+H131</f>
        <v>35033.199999999997</v>
      </c>
      <c r="I19" s="42" t="s">
        <v>15</v>
      </c>
      <c r="J19" s="79"/>
      <c r="K19" s="120"/>
    </row>
    <row r="20" spans="1:11" s="9" customFormat="1" ht="21.75" customHeight="1" x14ac:dyDescent="0.25">
      <c r="A20" s="76"/>
      <c r="B20" s="79"/>
      <c r="C20" s="117"/>
      <c r="D20" s="46">
        <v>2019</v>
      </c>
      <c r="E20" s="43">
        <f t="shared" si="1"/>
        <v>26950</v>
      </c>
      <c r="F20" s="42" t="s">
        <v>15</v>
      </c>
      <c r="G20" s="42" t="s">
        <v>15</v>
      </c>
      <c r="H20" s="44">
        <f>H28+H52+H60+H68+H76+H100+H116+H124+H132</f>
        <v>26950</v>
      </c>
      <c r="I20" s="42" t="s">
        <v>15</v>
      </c>
      <c r="J20" s="79"/>
      <c r="K20" s="120"/>
    </row>
    <row r="21" spans="1:11" s="9" customFormat="1" ht="19.5" customHeight="1" x14ac:dyDescent="0.25">
      <c r="A21" s="77"/>
      <c r="B21" s="80"/>
      <c r="C21" s="118"/>
      <c r="D21" s="47">
        <v>2020</v>
      </c>
      <c r="E21" s="43">
        <f t="shared" si="1"/>
        <v>26650</v>
      </c>
      <c r="F21" s="49" t="s">
        <v>15</v>
      </c>
      <c r="G21" s="49" t="s">
        <v>15</v>
      </c>
      <c r="H21" s="48">
        <f>H29+H53+H61+H69+H77+H85+H117+H125+H133</f>
        <v>26650</v>
      </c>
      <c r="I21" s="49" t="s">
        <v>15</v>
      </c>
      <c r="J21" s="80"/>
      <c r="K21" s="121"/>
    </row>
    <row r="22" spans="1:11" s="34" customFormat="1" ht="18.75" customHeight="1" x14ac:dyDescent="0.25">
      <c r="A22" s="147" t="s">
        <v>44</v>
      </c>
      <c r="B22" s="95" t="s">
        <v>31</v>
      </c>
      <c r="C22" s="144" t="s">
        <v>27</v>
      </c>
      <c r="D22" s="66" t="s">
        <v>0</v>
      </c>
      <c r="E22" s="32">
        <f>SUM(E23:E29)</f>
        <v>9100</v>
      </c>
      <c r="F22" s="16" t="s">
        <v>15</v>
      </c>
      <c r="G22" s="16" t="s">
        <v>15</v>
      </c>
      <c r="H22" s="33">
        <f>SUM(H23:H29)</f>
        <v>9100</v>
      </c>
      <c r="I22" s="16" t="s">
        <v>15</v>
      </c>
      <c r="J22" s="178" t="s">
        <v>19</v>
      </c>
      <c r="K22" s="181"/>
    </row>
    <row r="23" spans="1:11" s="34" customFormat="1" ht="18" customHeight="1" x14ac:dyDescent="0.25">
      <c r="A23" s="148"/>
      <c r="B23" s="96"/>
      <c r="C23" s="145"/>
      <c r="D23" s="65">
        <v>2014</v>
      </c>
      <c r="E23" s="67">
        <f>H23</f>
        <v>600</v>
      </c>
      <c r="F23" s="68" t="s">
        <v>15</v>
      </c>
      <c r="G23" s="68" t="s">
        <v>15</v>
      </c>
      <c r="H23" s="67">
        <v>600</v>
      </c>
      <c r="I23" s="68" t="s">
        <v>15</v>
      </c>
      <c r="J23" s="179"/>
      <c r="K23" s="182"/>
    </row>
    <row r="24" spans="1:11" s="34" customFormat="1" ht="18.75" customHeight="1" x14ac:dyDescent="0.25">
      <c r="A24" s="148"/>
      <c r="B24" s="96"/>
      <c r="C24" s="145"/>
      <c r="D24" s="15">
        <v>2015</v>
      </c>
      <c r="E24" s="32" t="s">
        <v>15</v>
      </c>
      <c r="F24" s="16" t="s">
        <v>15</v>
      </c>
      <c r="G24" s="16" t="s">
        <v>15</v>
      </c>
      <c r="H24" s="32" t="s">
        <v>15</v>
      </c>
      <c r="I24" s="16" t="s">
        <v>15</v>
      </c>
      <c r="J24" s="179"/>
      <c r="K24" s="182"/>
    </row>
    <row r="25" spans="1:11" s="34" customFormat="1" ht="18.75" customHeight="1" x14ac:dyDescent="0.25">
      <c r="A25" s="148"/>
      <c r="B25" s="96"/>
      <c r="C25" s="145"/>
      <c r="D25" s="15">
        <v>2016</v>
      </c>
      <c r="E25" s="17">
        <f>H25</f>
        <v>1800</v>
      </c>
      <c r="F25" s="16" t="s">
        <v>15</v>
      </c>
      <c r="G25" s="16" t="s">
        <v>15</v>
      </c>
      <c r="H25" s="32">
        <v>1800</v>
      </c>
      <c r="I25" s="16" t="s">
        <v>15</v>
      </c>
      <c r="J25" s="179"/>
      <c r="K25" s="182"/>
    </row>
    <row r="26" spans="1:11" s="34" customFormat="1" ht="19.5" customHeight="1" x14ac:dyDescent="0.25">
      <c r="A26" s="148"/>
      <c r="B26" s="96"/>
      <c r="C26" s="145"/>
      <c r="D26" s="15">
        <v>2017</v>
      </c>
      <c r="E26" s="32">
        <v>1700</v>
      </c>
      <c r="F26" s="20" t="s">
        <v>15</v>
      </c>
      <c r="G26" s="20" t="s">
        <v>15</v>
      </c>
      <c r="H26" s="32">
        <v>1700</v>
      </c>
      <c r="I26" s="20" t="s">
        <v>15</v>
      </c>
      <c r="J26" s="179"/>
      <c r="K26" s="182"/>
    </row>
    <row r="27" spans="1:11" s="34" customFormat="1" ht="18" customHeight="1" x14ac:dyDescent="0.25">
      <c r="A27" s="148"/>
      <c r="B27" s="96"/>
      <c r="C27" s="145"/>
      <c r="D27" s="15">
        <v>2018</v>
      </c>
      <c r="E27" s="32">
        <v>1200</v>
      </c>
      <c r="F27" s="16" t="s">
        <v>15</v>
      </c>
      <c r="G27" s="16" t="s">
        <v>15</v>
      </c>
      <c r="H27" s="32">
        <v>1200</v>
      </c>
      <c r="I27" s="16" t="s">
        <v>15</v>
      </c>
      <c r="J27" s="179"/>
      <c r="K27" s="182"/>
    </row>
    <row r="28" spans="1:11" s="34" customFormat="1" ht="21.75" customHeight="1" x14ac:dyDescent="0.25">
      <c r="A28" s="148"/>
      <c r="B28" s="96"/>
      <c r="C28" s="145"/>
      <c r="D28" s="15">
        <v>2019</v>
      </c>
      <c r="E28" s="32">
        <v>2000</v>
      </c>
      <c r="F28" s="16" t="s">
        <v>15</v>
      </c>
      <c r="G28" s="16" t="s">
        <v>15</v>
      </c>
      <c r="H28" s="32">
        <v>2000</v>
      </c>
      <c r="I28" s="16" t="s">
        <v>15</v>
      </c>
      <c r="J28" s="179"/>
      <c r="K28" s="182"/>
    </row>
    <row r="29" spans="1:11" s="31" customFormat="1" ht="24" customHeight="1" x14ac:dyDescent="0.25">
      <c r="A29" s="149"/>
      <c r="B29" s="97"/>
      <c r="C29" s="146"/>
      <c r="D29" s="15">
        <v>2020</v>
      </c>
      <c r="E29" s="32">
        <v>1800</v>
      </c>
      <c r="F29" s="16" t="s">
        <v>15</v>
      </c>
      <c r="G29" s="16" t="s">
        <v>15</v>
      </c>
      <c r="H29" s="32">
        <v>1800</v>
      </c>
      <c r="I29" s="16" t="s">
        <v>15</v>
      </c>
      <c r="J29" s="180"/>
      <c r="K29" s="183"/>
    </row>
    <row r="30" spans="1:11" s="31" customFormat="1" ht="15.6" customHeight="1" x14ac:dyDescent="0.25">
      <c r="A30" s="153" t="s">
        <v>45</v>
      </c>
      <c r="B30" s="95" t="s">
        <v>71</v>
      </c>
      <c r="C30" s="144" t="s">
        <v>76</v>
      </c>
      <c r="D30" s="15" t="s">
        <v>0</v>
      </c>
      <c r="E30" s="32">
        <f>SUM(E31:E37)</f>
        <v>24006.400000000001</v>
      </c>
      <c r="F30" s="16" t="s">
        <v>15</v>
      </c>
      <c r="G30" s="16" t="s">
        <v>15</v>
      </c>
      <c r="H30" s="32">
        <f>SUM(H31:H37)</f>
        <v>24006.400000000001</v>
      </c>
      <c r="I30" s="16" t="s">
        <v>15</v>
      </c>
      <c r="J30" s="178" t="s">
        <v>19</v>
      </c>
      <c r="K30" s="181"/>
    </row>
    <row r="31" spans="1:11" s="31" customFormat="1" ht="15.6" customHeight="1" x14ac:dyDescent="0.25">
      <c r="A31" s="148"/>
      <c r="B31" s="96"/>
      <c r="C31" s="145"/>
      <c r="D31" s="15">
        <v>2014</v>
      </c>
      <c r="E31" s="32">
        <f>H31</f>
        <v>1800</v>
      </c>
      <c r="F31" s="16" t="s">
        <v>15</v>
      </c>
      <c r="G31" s="16" t="s">
        <v>15</v>
      </c>
      <c r="H31" s="32">
        <v>1800</v>
      </c>
      <c r="I31" s="16" t="s">
        <v>15</v>
      </c>
      <c r="J31" s="179"/>
      <c r="K31" s="182"/>
    </row>
    <row r="32" spans="1:11" s="31" customFormat="1" ht="15.6" customHeight="1" x14ac:dyDescent="0.25">
      <c r="A32" s="148"/>
      <c r="B32" s="96"/>
      <c r="C32" s="145"/>
      <c r="D32" s="15">
        <v>2015</v>
      </c>
      <c r="E32" s="32" t="s">
        <v>15</v>
      </c>
      <c r="F32" s="16" t="s">
        <v>15</v>
      </c>
      <c r="G32" s="16" t="s">
        <v>15</v>
      </c>
      <c r="H32" s="32" t="s">
        <v>15</v>
      </c>
      <c r="I32" s="16" t="s">
        <v>15</v>
      </c>
      <c r="J32" s="179"/>
      <c r="K32" s="182"/>
    </row>
    <row r="33" spans="1:11" s="31" customFormat="1" ht="15.6" customHeight="1" x14ac:dyDescent="0.25">
      <c r="A33" s="148"/>
      <c r="B33" s="96"/>
      <c r="C33" s="145"/>
      <c r="D33" s="15">
        <v>2016</v>
      </c>
      <c r="E33" s="36" t="s">
        <v>15</v>
      </c>
      <c r="F33" s="16" t="s">
        <v>15</v>
      </c>
      <c r="G33" s="16" t="s">
        <v>15</v>
      </c>
      <c r="H33" s="36" t="s">
        <v>15</v>
      </c>
      <c r="I33" s="16" t="s">
        <v>15</v>
      </c>
      <c r="J33" s="179"/>
      <c r="K33" s="182"/>
    </row>
    <row r="34" spans="1:11" s="31" customFormat="1" ht="15.6" customHeight="1" x14ac:dyDescent="0.25">
      <c r="A34" s="148"/>
      <c r="B34" s="96"/>
      <c r="C34" s="145"/>
      <c r="D34" s="15">
        <v>2017</v>
      </c>
      <c r="E34" s="32">
        <v>11103.2</v>
      </c>
      <c r="F34" s="20" t="s">
        <v>15</v>
      </c>
      <c r="G34" s="20" t="s">
        <v>15</v>
      </c>
      <c r="H34" s="32">
        <v>11103.2</v>
      </c>
      <c r="I34" s="20" t="s">
        <v>15</v>
      </c>
      <c r="J34" s="179"/>
      <c r="K34" s="182"/>
    </row>
    <row r="35" spans="1:11" s="31" customFormat="1" ht="15.6" customHeight="1" x14ac:dyDescent="0.25">
      <c r="A35" s="148"/>
      <c r="B35" s="96"/>
      <c r="C35" s="145"/>
      <c r="D35" s="15">
        <v>2018</v>
      </c>
      <c r="E35" s="32">
        <v>11103.2</v>
      </c>
      <c r="F35" s="16" t="s">
        <v>15</v>
      </c>
      <c r="G35" s="16" t="s">
        <v>15</v>
      </c>
      <c r="H35" s="32">
        <v>11103.2</v>
      </c>
      <c r="I35" s="16" t="s">
        <v>15</v>
      </c>
      <c r="J35" s="179"/>
      <c r="K35" s="182"/>
    </row>
    <row r="36" spans="1:11" s="31" customFormat="1" ht="15.6" customHeight="1" x14ac:dyDescent="0.25">
      <c r="A36" s="148"/>
      <c r="B36" s="96"/>
      <c r="C36" s="145"/>
      <c r="D36" s="15">
        <v>2019</v>
      </c>
      <c r="E36" s="32" t="s">
        <v>15</v>
      </c>
      <c r="F36" s="16" t="s">
        <v>15</v>
      </c>
      <c r="G36" s="16" t="s">
        <v>15</v>
      </c>
      <c r="H36" s="32" t="s">
        <v>15</v>
      </c>
      <c r="I36" s="16" t="s">
        <v>15</v>
      </c>
      <c r="J36" s="179"/>
      <c r="K36" s="182"/>
    </row>
    <row r="37" spans="1:11" s="31" customFormat="1" ht="15.6" customHeight="1" x14ac:dyDescent="0.25">
      <c r="A37" s="149"/>
      <c r="B37" s="97"/>
      <c r="C37" s="146"/>
      <c r="D37" s="15">
        <v>2020</v>
      </c>
      <c r="E37" s="32" t="s">
        <v>15</v>
      </c>
      <c r="F37" s="16" t="s">
        <v>15</v>
      </c>
      <c r="G37" s="16" t="s">
        <v>15</v>
      </c>
      <c r="H37" s="32" t="s">
        <v>15</v>
      </c>
      <c r="I37" s="16" t="s">
        <v>15</v>
      </c>
      <c r="J37" s="180"/>
      <c r="K37" s="183"/>
    </row>
    <row r="38" spans="1:11" s="31" customFormat="1" ht="15.6" customHeight="1" x14ac:dyDescent="0.25">
      <c r="A38" s="147" t="s">
        <v>46</v>
      </c>
      <c r="B38" s="95" t="s">
        <v>32</v>
      </c>
      <c r="C38" s="144">
        <v>2014</v>
      </c>
      <c r="D38" s="15" t="s">
        <v>0</v>
      </c>
      <c r="E38" s="32">
        <f>SUM(E39:E45)</f>
        <v>300</v>
      </c>
      <c r="F38" s="16" t="s">
        <v>15</v>
      </c>
      <c r="G38" s="16" t="s">
        <v>15</v>
      </c>
      <c r="H38" s="32">
        <f>SUM(H39:H45)</f>
        <v>300</v>
      </c>
      <c r="I38" s="16" t="s">
        <v>15</v>
      </c>
      <c r="J38" s="178" t="s">
        <v>19</v>
      </c>
      <c r="K38" s="181"/>
    </row>
    <row r="39" spans="1:11" s="31" customFormat="1" ht="15.6" customHeight="1" x14ac:dyDescent="0.25">
      <c r="A39" s="148"/>
      <c r="B39" s="96"/>
      <c r="C39" s="145"/>
      <c r="D39" s="15">
        <v>2014</v>
      </c>
      <c r="E39" s="32">
        <f>H39</f>
        <v>300</v>
      </c>
      <c r="F39" s="16" t="s">
        <v>15</v>
      </c>
      <c r="G39" s="16" t="s">
        <v>15</v>
      </c>
      <c r="H39" s="32">
        <v>300</v>
      </c>
      <c r="I39" s="16" t="s">
        <v>15</v>
      </c>
      <c r="J39" s="179"/>
      <c r="K39" s="182"/>
    </row>
    <row r="40" spans="1:11" s="31" customFormat="1" ht="15.6" customHeight="1" x14ac:dyDescent="0.25">
      <c r="A40" s="148"/>
      <c r="B40" s="96"/>
      <c r="C40" s="145"/>
      <c r="D40" s="15">
        <v>2015</v>
      </c>
      <c r="E40" s="32" t="s">
        <v>15</v>
      </c>
      <c r="F40" s="16" t="s">
        <v>15</v>
      </c>
      <c r="G40" s="16" t="s">
        <v>15</v>
      </c>
      <c r="H40" s="32" t="s">
        <v>15</v>
      </c>
      <c r="I40" s="16" t="s">
        <v>15</v>
      </c>
      <c r="J40" s="179"/>
      <c r="K40" s="182"/>
    </row>
    <row r="41" spans="1:11" s="31" customFormat="1" ht="15.6" customHeight="1" x14ac:dyDescent="0.25">
      <c r="A41" s="148"/>
      <c r="B41" s="96"/>
      <c r="C41" s="145"/>
      <c r="D41" s="15">
        <v>2016</v>
      </c>
      <c r="E41" s="36" t="s">
        <v>15</v>
      </c>
      <c r="F41" s="16" t="s">
        <v>15</v>
      </c>
      <c r="G41" s="16" t="s">
        <v>15</v>
      </c>
      <c r="H41" s="36" t="s">
        <v>15</v>
      </c>
      <c r="I41" s="16" t="s">
        <v>15</v>
      </c>
      <c r="J41" s="179"/>
      <c r="K41" s="182"/>
    </row>
    <row r="42" spans="1:11" s="31" customFormat="1" ht="15.6" customHeight="1" x14ac:dyDescent="0.25">
      <c r="A42" s="148"/>
      <c r="B42" s="96"/>
      <c r="C42" s="145"/>
      <c r="D42" s="15">
        <v>2017</v>
      </c>
      <c r="E42" s="32" t="s">
        <v>15</v>
      </c>
      <c r="F42" s="20" t="s">
        <v>15</v>
      </c>
      <c r="G42" s="20" t="s">
        <v>15</v>
      </c>
      <c r="H42" s="32" t="s">
        <v>15</v>
      </c>
      <c r="I42" s="20" t="s">
        <v>15</v>
      </c>
      <c r="J42" s="179"/>
      <c r="K42" s="182"/>
    </row>
    <row r="43" spans="1:11" s="31" customFormat="1" ht="15.6" customHeight="1" x14ac:dyDescent="0.25">
      <c r="A43" s="148"/>
      <c r="B43" s="96"/>
      <c r="C43" s="145"/>
      <c r="D43" s="15">
        <v>2018</v>
      </c>
      <c r="E43" s="32" t="s">
        <v>15</v>
      </c>
      <c r="F43" s="16" t="s">
        <v>15</v>
      </c>
      <c r="G43" s="16" t="s">
        <v>15</v>
      </c>
      <c r="H43" s="32" t="s">
        <v>15</v>
      </c>
      <c r="I43" s="16" t="s">
        <v>15</v>
      </c>
      <c r="J43" s="179"/>
      <c r="K43" s="182"/>
    </row>
    <row r="44" spans="1:11" s="31" customFormat="1" ht="15.6" customHeight="1" x14ac:dyDescent="0.25">
      <c r="A44" s="148"/>
      <c r="B44" s="96"/>
      <c r="C44" s="145"/>
      <c r="D44" s="15">
        <v>2019</v>
      </c>
      <c r="E44" s="32" t="s">
        <v>15</v>
      </c>
      <c r="F44" s="16" t="s">
        <v>15</v>
      </c>
      <c r="G44" s="16" t="s">
        <v>15</v>
      </c>
      <c r="H44" s="32" t="s">
        <v>15</v>
      </c>
      <c r="I44" s="16" t="s">
        <v>15</v>
      </c>
      <c r="J44" s="179"/>
      <c r="K44" s="182"/>
    </row>
    <row r="45" spans="1:11" s="31" customFormat="1" ht="15.6" customHeight="1" x14ac:dyDescent="0.25">
      <c r="A45" s="149"/>
      <c r="B45" s="96"/>
      <c r="C45" s="146"/>
      <c r="D45" s="30">
        <v>2020</v>
      </c>
      <c r="E45" s="35" t="s">
        <v>15</v>
      </c>
      <c r="F45" s="37" t="s">
        <v>15</v>
      </c>
      <c r="G45" s="37" t="s">
        <v>15</v>
      </c>
      <c r="H45" s="35" t="s">
        <v>15</v>
      </c>
      <c r="I45" s="37" t="s">
        <v>15</v>
      </c>
      <c r="J45" s="180"/>
      <c r="K45" s="183"/>
    </row>
    <row r="46" spans="1:11" ht="15.6" customHeight="1" x14ac:dyDescent="0.25">
      <c r="A46" s="122" t="s">
        <v>47</v>
      </c>
      <c r="B46" s="150" t="s">
        <v>34</v>
      </c>
      <c r="C46" s="141" t="s">
        <v>27</v>
      </c>
      <c r="D46" s="15" t="s">
        <v>0</v>
      </c>
      <c r="E46" s="32">
        <f>SUM(E47:E53)</f>
        <v>56365.3</v>
      </c>
      <c r="F46" s="16" t="s">
        <v>15</v>
      </c>
      <c r="G46" s="16" t="s">
        <v>15</v>
      </c>
      <c r="H46" s="32">
        <f>SUM(H47:H53)</f>
        <v>53369.4</v>
      </c>
      <c r="I46" s="16" t="s">
        <v>15</v>
      </c>
      <c r="J46" s="95" t="s">
        <v>19</v>
      </c>
      <c r="K46" s="159"/>
    </row>
    <row r="47" spans="1:11" ht="15.6" customHeight="1" x14ac:dyDescent="0.25">
      <c r="A47" s="123"/>
      <c r="B47" s="151"/>
      <c r="C47" s="142"/>
      <c r="D47" s="15">
        <v>2014</v>
      </c>
      <c r="E47" s="32">
        <f t="shared" ref="E47" si="2">H47</f>
        <v>19550</v>
      </c>
      <c r="F47" s="16" t="s">
        <v>15</v>
      </c>
      <c r="G47" s="16" t="s">
        <v>15</v>
      </c>
      <c r="H47" s="32">
        <v>19550</v>
      </c>
      <c r="I47" s="16" t="s">
        <v>15</v>
      </c>
      <c r="J47" s="96"/>
      <c r="K47" s="160"/>
    </row>
    <row r="48" spans="1:11" ht="15.6" customHeight="1" x14ac:dyDescent="0.25">
      <c r="A48" s="123"/>
      <c r="B48" s="151"/>
      <c r="C48" s="142"/>
      <c r="D48" s="15">
        <v>2015</v>
      </c>
      <c r="E48" s="32">
        <f>H48+F48</f>
        <v>11899.7</v>
      </c>
      <c r="F48" s="17">
        <v>445</v>
      </c>
      <c r="G48" s="16" t="s">
        <v>15</v>
      </c>
      <c r="H48" s="32">
        <v>11454.7</v>
      </c>
      <c r="I48" s="16" t="s">
        <v>15</v>
      </c>
      <c r="J48" s="96"/>
      <c r="K48" s="160"/>
    </row>
    <row r="49" spans="1:11" ht="15.6" customHeight="1" x14ac:dyDescent="0.25">
      <c r="A49" s="123"/>
      <c r="B49" s="151"/>
      <c r="C49" s="142"/>
      <c r="D49" s="15">
        <v>2016</v>
      </c>
      <c r="E49" s="71">
        <f>F49+H49</f>
        <v>10415.6</v>
      </c>
      <c r="F49" s="17">
        <v>2550.9</v>
      </c>
      <c r="G49" s="16" t="s">
        <v>15</v>
      </c>
      <c r="H49" s="72">
        <v>7864.7</v>
      </c>
      <c r="I49" s="16" t="s">
        <v>15</v>
      </c>
      <c r="J49" s="96"/>
      <c r="K49" s="160"/>
    </row>
    <row r="50" spans="1:11" ht="15.6" customHeight="1" x14ac:dyDescent="0.25">
      <c r="A50" s="123"/>
      <c r="B50" s="151"/>
      <c r="C50" s="142"/>
      <c r="D50" s="15">
        <v>2017</v>
      </c>
      <c r="E50" s="32">
        <v>3200</v>
      </c>
      <c r="F50" s="20" t="s">
        <v>15</v>
      </c>
      <c r="G50" s="20" t="s">
        <v>15</v>
      </c>
      <c r="H50" s="32">
        <v>3200</v>
      </c>
      <c r="I50" s="20" t="s">
        <v>15</v>
      </c>
      <c r="J50" s="96"/>
      <c r="K50" s="160"/>
    </row>
    <row r="51" spans="1:11" s="11" customFormat="1" ht="15.6" customHeight="1" x14ac:dyDescent="0.25">
      <c r="A51" s="123"/>
      <c r="B51" s="151"/>
      <c r="C51" s="142"/>
      <c r="D51" s="15">
        <v>2018</v>
      </c>
      <c r="E51" s="32">
        <v>3500</v>
      </c>
      <c r="F51" s="16" t="s">
        <v>15</v>
      </c>
      <c r="G51" s="16" t="s">
        <v>15</v>
      </c>
      <c r="H51" s="32">
        <v>3500</v>
      </c>
      <c r="I51" s="16" t="s">
        <v>15</v>
      </c>
      <c r="J51" s="96"/>
      <c r="K51" s="160"/>
    </row>
    <row r="52" spans="1:11" s="11" customFormat="1" ht="15.6" customHeight="1" x14ac:dyDescent="0.25">
      <c r="A52" s="123"/>
      <c r="B52" s="151"/>
      <c r="C52" s="142"/>
      <c r="D52" s="15">
        <v>2019</v>
      </c>
      <c r="E52" s="32">
        <v>3800</v>
      </c>
      <c r="F52" s="16" t="s">
        <v>15</v>
      </c>
      <c r="G52" s="16" t="s">
        <v>15</v>
      </c>
      <c r="H52" s="32">
        <v>3800</v>
      </c>
      <c r="I52" s="16" t="s">
        <v>15</v>
      </c>
      <c r="J52" s="96"/>
      <c r="K52" s="160"/>
    </row>
    <row r="53" spans="1:11" s="11" customFormat="1" ht="15.6" customHeight="1" x14ac:dyDescent="0.25">
      <c r="A53" s="123"/>
      <c r="B53" s="152"/>
      <c r="C53" s="143"/>
      <c r="D53" s="30">
        <v>2020</v>
      </c>
      <c r="E53" s="35">
        <v>4000</v>
      </c>
      <c r="F53" s="37" t="s">
        <v>15</v>
      </c>
      <c r="G53" s="37" t="s">
        <v>15</v>
      </c>
      <c r="H53" s="35">
        <v>4000</v>
      </c>
      <c r="I53" s="37" t="s">
        <v>15</v>
      </c>
      <c r="J53" s="97"/>
      <c r="K53" s="161"/>
    </row>
    <row r="54" spans="1:11" ht="15.6" customHeight="1" x14ac:dyDescent="0.25">
      <c r="A54" s="162" t="s">
        <v>48</v>
      </c>
      <c r="B54" s="92" t="s">
        <v>35</v>
      </c>
      <c r="C54" s="92" t="s">
        <v>27</v>
      </c>
      <c r="D54" s="15" t="s">
        <v>0</v>
      </c>
      <c r="E54" s="22">
        <f>SUM(E55:E61)</f>
        <v>28700</v>
      </c>
      <c r="F54" s="16" t="s">
        <v>15</v>
      </c>
      <c r="G54" s="16" t="s">
        <v>15</v>
      </c>
      <c r="H54" s="22">
        <f>SUM(H55:H61)</f>
        <v>28700</v>
      </c>
      <c r="I54" s="16" t="s">
        <v>15</v>
      </c>
      <c r="J54" s="95" t="s">
        <v>19</v>
      </c>
      <c r="K54" s="110"/>
    </row>
    <row r="55" spans="1:11" ht="15.6" customHeight="1" x14ac:dyDescent="0.25">
      <c r="A55" s="163"/>
      <c r="B55" s="93"/>
      <c r="C55" s="93"/>
      <c r="D55" s="15">
        <v>2014</v>
      </c>
      <c r="E55" s="22">
        <f t="shared" ref="E55:E57" si="3">H55</f>
        <v>17850</v>
      </c>
      <c r="F55" s="16" t="s">
        <v>15</v>
      </c>
      <c r="G55" s="16" t="s">
        <v>15</v>
      </c>
      <c r="H55" s="22">
        <v>17850</v>
      </c>
      <c r="I55" s="16" t="s">
        <v>15</v>
      </c>
      <c r="J55" s="96"/>
      <c r="K55" s="111"/>
    </row>
    <row r="56" spans="1:11" ht="15.6" customHeight="1" x14ac:dyDescent="0.25">
      <c r="A56" s="163"/>
      <c r="B56" s="93"/>
      <c r="C56" s="93"/>
      <c r="D56" s="15">
        <v>2015</v>
      </c>
      <c r="E56" s="17">
        <f t="shared" si="3"/>
        <v>3000</v>
      </c>
      <c r="F56" s="16" t="s">
        <v>15</v>
      </c>
      <c r="G56" s="16" t="s">
        <v>15</v>
      </c>
      <c r="H56" s="17">
        <v>3000</v>
      </c>
      <c r="I56" s="16" t="s">
        <v>15</v>
      </c>
      <c r="J56" s="96"/>
      <c r="K56" s="111"/>
    </row>
    <row r="57" spans="1:11" ht="15.6" customHeight="1" x14ac:dyDescent="0.25">
      <c r="A57" s="163"/>
      <c r="B57" s="93"/>
      <c r="C57" s="93"/>
      <c r="D57" s="15">
        <v>2016</v>
      </c>
      <c r="E57" s="17">
        <f t="shared" si="3"/>
        <v>1550</v>
      </c>
      <c r="F57" s="16" t="s">
        <v>15</v>
      </c>
      <c r="G57" s="16" t="s">
        <v>15</v>
      </c>
      <c r="H57" s="17">
        <f>1500+50</f>
        <v>1550</v>
      </c>
      <c r="I57" s="16" t="s">
        <v>15</v>
      </c>
      <c r="J57" s="96"/>
      <c r="K57" s="111"/>
    </row>
    <row r="58" spans="1:11" ht="15.6" customHeight="1" x14ac:dyDescent="0.25">
      <c r="A58" s="163"/>
      <c r="B58" s="93"/>
      <c r="C58" s="93"/>
      <c r="D58" s="15">
        <v>2017</v>
      </c>
      <c r="E58" s="19">
        <v>1500</v>
      </c>
      <c r="F58" s="20" t="s">
        <v>15</v>
      </c>
      <c r="G58" s="20" t="s">
        <v>15</v>
      </c>
      <c r="H58" s="19">
        <v>1500</v>
      </c>
      <c r="I58" s="20" t="s">
        <v>15</v>
      </c>
      <c r="J58" s="96"/>
      <c r="K58" s="111"/>
    </row>
    <row r="59" spans="1:11" s="11" customFormat="1" ht="15.6" customHeight="1" x14ac:dyDescent="0.25">
      <c r="A59" s="163"/>
      <c r="B59" s="93"/>
      <c r="C59" s="93"/>
      <c r="D59" s="15">
        <v>2018</v>
      </c>
      <c r="E59" s="17">
        <v>1500</v>
      </c>
      <c r="F59" s="16" t="s">
        <v>15</v>
      </c>
      <c r="G59" s="16" t="s">
        <v>15</v>
      </c>
      <c r="H59" s="17">
        <v>1500</v>
      </c>
      <c r="I59" s="16" t="s">
        <v>15</v>
      </c>
      <c r="J59" s="96"/>
      <c r="K59" s="111"/>
    </row>
    <row r="60" spans="1:11" s="11" customFormat="1" ht="15.6" customHeight="1" x14ac:dyDescent="0.25">
      <c r="A60" s="163"/>
      <c r="B60" s="93"/>
      <c r="C60" s="93"/>
      <c r="D60" s="15">
        <v>2019</v>
      </c>
      <c r="E60" s="17">
        <v>1800</v>
      </c>
      <c r="F60" s="16" t="s">
        <v>15</v>
      </c>
      <c r="G60" s="16" t="s">
        <v>15</v>
      </c>
      <c r="H60" s="17">
        <v>1800</v>
      </c>
      <c r="I60" s="16" t="s">
        <v>15</v>
      </c>
      <c r="J60" s="96"/>
      <c r="K60" s="111"/>
    </row>
    <row r="61" spans="1:11" s="11" customFormat="1" ht="15.6" customHeight="1" x14ac:dyDescent="0.25">
      <c r="A61" s="164"/>
      <c r="B61" s="94"/>
      <c r="C61" s="94"/>
      <c r="D61" s="15">
        <v>2020</v>
      </c>
      <c r="E61" s="19">
        <v>1500</v>
      </c>
      <c r="F61" s="20" t="s">
        <v>15</v>
      </c>
      <c r="G61" s="20" t="s">
        <v>15</v>
      </c>
      <c r="H61" s="19">
        <v>1500</v>
      </c>
      <c r="I61" s="20" t="s">
        <v>15</v>
      </c>
      <c r="J61" s="97"/>
      <c r="K61" s="112"/>
    </row>
    <row r="62" spans="1:11" ht="15.6" customHeight="1" x14ac:dyDescent="0.25">
      <c r="A62" s="104" t="s">
        <v>21</v>
      </c>
      <c r="B62" s="92" t="s">
        <v>36</v>
      </c>
      <c r="C62" s="92" t="s">
        <v>27</v>
      </c>
      <c r="D62" s="15" t="s">
        <v>0</v>
      </c>
      <c r="E62" s="21">
        <f>SUM(E63:E69)</f>
        <v>8993</v>
      </c>
      <c r="F62" s="16" t="s">
        <v>15</v>
      </c>
      <c r="G62" s="16" t="s">
        <v>15</v>
      </c>
      <c r="H62" s="21">
        <f>SUM(H63:H69)</f>
        <v>8993</v>
      </c>
      <c r="I62" s="16" t="s">
        <v>15</v>
      </c>
      <c r="J62" s="95" t="s">
        <v>19</v>
      </c>
      <c r="K62" s="110"/>
    </row>
    <row r="63" spans="1:11" ht="15.6" customHeight="1" x14ac:dyDescent="0.25">
      <c r="A63" s="90"/>
      <c r="B63" s="93"/>
      <c r="C63" s="93"/>
      <c r="D63" s="15">
        <v>2014</v>
      </c>
      <c r="E63" s="22">
        <f t="shared" ref="E63:E64" si="4">H63</f>
        <v>4553</v>
      </c>
      <c r="F63" s="16" t="s">
        <v>15</v>
      </c>
      <c r="G63" s="16" t="s">
        <v>15</v>
      </c>
      <c r="H63" s="22">
        <v>4553</v>
      </c>
      <c r="I63" s="16" t="s">
        <v>15</v>
      </c>
      <c r="J63" s="96"/>
      <c r="K63" s="111"/>
    </row>
    <row r="64" spans="1:11" ht="15.6" customHeight="1" x14ac:dyDescent="0.25">
      <c r="A64" s="90"/>
      <c r="B64" s="93"/>
      <c r="C64" s="93"/>
      <c r="D64" s="15">
        <v>2015</v>
      </c>
      <c r="E64" s="21">
        <f t="shared" si="4"/>
        <v>890</v>
      </c>
      <c r="F64" s="16" t="s">
        <v>15</v>
      </c>
      <c r="G64" s="16" t="s">
        <v>15</v>
      </c>
      <c r="H64" s="21">
        <v>890</v>
      </c>
      <c r="I64" s="16" t="s">
        <v>15</v>
      </c>
      <c r="J64" s="96"/>
      <c r="K64" s="111"/>
    </row>
    <row r="65" spans="1:11" ht="15.6" customHeight="1" x14ac:dyDescent="0.25">
      <c r="A65" s="90"/>
      <c r="B65" s="93"/>
      <c r="C65" s="93"/>
      <c r="D65" s="15">
        <v>2016</v>
      </c>
      <c r="E65" s="22">
        <v>350</v>
      </c>
      <c r="F65" s="16" t="s">
        <v>15</v>
      </c>
      <c r="G65" s="16" t="s">
        <v>15</v>
      </c>
      <c r="H65" s="22">
        <v>350</v>
      </c>
      <c r="I65" s="16" t="s">
        <v>15</v>
      </c>
      <c r="J65" s="96"/>
      <c r="K65" s="111"/>
    </row>
    <row r="66" spans="1:11" ht="15.6" customHeight="1" x14ac:dyDescent="0.25">
      <c r="A66" s="90"/>
      <c r="B66" s="93"/>
      <c r="C66" s="93"/>
      <c r="D66" s="15">
        <v>2017</v>
      </c>
      <c r="E66" s="19">
        <v>700</v>
      </c>
      <c r="F66" s="20" t="s">
        <v>15</v>
      </c>
      <c r="G66" s="20" t="s">
        <v>15</v>
      </c>
      <c r="H66" s="19">
        <v>700</v>
      </c>
      <c r="I66" s="20" t="s">
        <v>15</v>
      </c>
      <c r="J66" s="96"/>
      <c r="K66" s="111"/>
    </row>
    <row r="67" spans="1:11" s="11" customFormat="1" ht="15.6" customHeight="1" x14ac:dyDescent="0.25">
      <c r="A67" s="90"/>
      <c r="B67" s="93"/>
      <c r="C67" s="93"/>
      <c r="D67" s="15">
        <v>2018</v>
      </c>
      <c r="E67" s="19">
        <v>750</v>
      </c>
      <c r="F67" s="16" t="s">
        <v>15</v>
      </c>
      <c r="G67" s="16" t="s">
        <v>15</v>
      </c>
      <c r="H67" s="19">
        <v>750</v>
      </c>
      <c r="I67" s="16" t="s">
        <v>15</v>
      </c>
      <c r="J67" s="96"/>
      <c r="K67" s="111"/>
    </row>
    <row r="68" spans="1:11" s="11" customFormat="1" ht="15.6" customHeight="1" x14ac:dyDescent="0.25">
      <c r="A68" s="90"/>
      <c r="B68" s="93"/>
      <c r="C68" s="93"/>
      <c r="D68" s="15">
        <v>2019</v>
      </c>
      <c r="E68" s="19">
        <v>820</v>
      </c>
      <c r="F68" s="16" t="s">
        <v>15</v>
      </c>
      <c r="G68" s="16" t="s">
        <v>15</v>
      </c>
      <c r="H68" s="19">
        <v>820</v>
      </c>
      <c r="I68" s="16" t="s">
        <v>15</v>
      </c>
      <c r="J68" s="96"/>
      <c r="K68" s="111"/>
    </row>
    <row r="69" spans="1:11" s="11" customFormat="1" ht="15.6" customHeight="1" x14ac:dyDescent="0.25">
      <c r="A69" s="91"/>
      <c r="B69" s="94"/>
      <c r="C69" s="94"/>
      <c r="D69" s="15">
        <v>2020</v>
      </c>
      <c r="E69" s="19">
        <v>930</v>
      </c>
      <c r="F69" s="20" t="s">
        <v>15</v>
      </c>
      <c r="G69" s="20" t="s">
        <v>15</v>
      </c>
      <c r="H69" s="19">
        <v>930</v>
      </c>
      <c r="I69" s="20" t="s">
        <v>15</v>
      </c>
      <c r="J69" s="97"/>
      <c r="K69" s="112"/>
    </row>
    <row r="70" spans="1:11" ht="15.6" customHeight="1" x14ac:dyDescent="0.25">
      <c r="A70" s="89" t="s">
        <v>22</v>
      </c>
      <c r="B70" s="92" t="s">
        <v>37</v>
      </c>
      <c r="C70" s="95" t="s">
        <v>27</v>
      </c>
      <c r="D70" s="15" t="s">
        <v>0</v>
      </c>
      <c r="E70" s="21">
        <f>SUM(E71:E77)</f>
        <v>14286.4</v>
      </c>
      <c r="F70" s="16" t="s">
        <v>15</v>
      </c>
      <c r="G70" s="16" t="s">
        <v>15</v>
      </c>
      <c r="H70" s="21">
        <f>SUM(H71:H77)</f>
        <v>14286.4</v>
      </c>
      <c r="I70" s="16" t="s">
        <v>15</v>
      </c>
      <c r="J70" s="95" t="s">
        <v>19</v>
      </c>
      <c r="K70" s="110"/>
    </row>
    <row r="71" spans="1:11" ht="15.6" customHeight="1" x14ac:dyDescent="0.25">
      <c r="A71" s="90"/>
      <c r="B71" s="93"/>
      <c r="C71" s="96"/>
      <c r="D71" s="15">
        <v>2014</v>
      </c>
      <c r="E71" s="22">
        <f t="shared" ref="E71:E72" si="5">H71</f>
        <v>9010</v>
      </c>
      <c r="F71" s="16" t="s">
        <v>15</v>
      </c>
      <c r="G71" s="16" t="s">
        <v>15</v>
      </c>
      <c r="H71" s="22">
        <v>9010</v>
      </c>
      <c r="I71" s="16" t="s">
        <v>15</v>
      </c>
      <c r="J71" s="96"/>
      <c r="K71" s="111"/>
    </row>
    <row r="72" spans="1:11" ht="15.6" customHeight="1" x14ac:dyDescent="0.25">
      <c r="A72" s="90"/>
      <c r="B72" s="93"/>
      <c r="C72" s="96"/>
      <c r="D72" s="15">
        <v>2015</v>
      </c>
      <c r="E72" s="17">
        <f t="shared" si="5"/>
        <v>234</v>
      </c>
      <c r="F72" s="16" t="s">
        <v>15</v>
      </c>
      <c r="G72" s="16" t="s">
        <v>15</v>
      </c>
      <c r="H72" s="17">
        <v>234</v>
      </c>
      <c r="I72" s="16" t="s">
        <v>15</v>
      </c>
      <c r="J72" s="96"/>
      <c r="K72" s="111"/>
    </row>
    <row r="73" spans="1:11" ht="15.6" customHeight="1" x14ac:dyDescent="0.25">
      <c r="A73" s="90"/>
      <c r="B73" s="93"/>
      <c r="C73" s="96"/>
      <c r="D73" s="15">
        <v>2016</v>
      </c>
      <c r="E73" s="17">
        <v>962.4</v>
      </c>
      <c r="F73" s="16" t="s">
        <v>15</v>
      </c>
      <c r="G73" s="16" t="s">
        <v>15</v>
      </c>
      <c r="H73" s="17">
        <v>962.4</v>
      </c>
      <c r="I73" s="16" t="s">
        <v>15</v>
      </c>
      <c r="J73" s="96"/>
      <c r="K73" s="111"/>
    </row>
    <row r="74" spans="1:11" ht="15.6" customHeight="1" x14ac:dyDescent="0.25">
      <c r="A74" s="90"/>
      <c r="B74" s="93"/>
      <c r="C74" s="96"/>
      <c r="D74" s="15">
        <v>2017</v>
      </c>
      <c r="E74" s="19">
        <v>1500</v>
      </c>
      <c r="F74" s="20" t="s">
        <v>15</v>
      </c>
      <c r="G74" s="20" t="s">
        <v>15</v>
      </c>
      <c r="H74" s="19">
        <v>1500</v>
      </c>
      <c r="I74" s="20" t="s">
        <v>15</v>
      </c>
      <c r="J74" s="96"/>
      <c r="K74" s="111"/>
    </row>
    <row r="75" spans="1:11" s="11" customFormat="1" ht="15.6" customHeight="1" x14ac:dyDescent="0.25">
      <c r="A75" s="90"/>
      <c r="B75" s="93"/>
      <c r="C75" s="96"/>
      <c r="D75" s="15">
        <v>2018</v>
      </c>
      <c r="E75" s="17">
        <v>730</v>
      </c>
      <c r="F75" s="16" t="s">
        <v>15</v>
      </c>
      <c r="G75" s="16" t="s">
        <v>15</v>
      </c>
      <c r="H75" s="17">
        <v>730</v>
      </c>
      <c r="I75" s="16" t="s">
        <v>15</v>
      </c>
      <c r="J75" s="96"/>
      <c r="K75" s="111"/>
    </row>
    <row r="76" spans="1:11" s="11" customFormat="1" ht="15.6" customHeight="1" x14ac:dyDescent="0.25">
      <c r="A76" s="90"/>
      <c r="B76" s="93"/>
      <c r="C76" s="96"/>
      <c r="D76" s="15">
        <v>2019</v>
      </c>
      <c r="E76" s="17">
        <v>850</v>
      </c>
      <c r="F76" s="16" t="s">
        <v>15</v>
      </c>
      <c r="G76" s="16" t="s">
        <v>15</v>
      </c>
      <c r="H76" s="17">
        <v>850</v>
      </c>
      <c r="I76" s="16" t="s">
        <v>15</v>
      </c>
      <c r="J76" s="96"/>
      <c r="K76" s="111"/>
    </row>
    <row r="77" spans="1:11" s="11" customFormat="1" ht="15.6" customHeight="1" x14ac:dyDescent="0.25">
      <c r="A77" s="91"/>
      <c r="B77" s="94"/>
      <c r="C77" s="97"/>
      <c r="D77" s="15">
        <v>2020</v>
      </c>
      <c r="E77" s="17">
        <v>1000</v>
      </c>
      <c r="F77" s="16" t="s">
        <v>15</v>
      </c>
      <c r="G77" s="16" t="s">
        <v>15</v>
      </c>
      <c r="H77" s="17">
        <v>1000</v>
      </c>
      <c r="I77" s="16" t="s">
        <v>15</v>
      </c>
      <c r="J77" s="97"/>
      <c r="K77" s="112"/>
    </row>
    <row r="78" spans="1:11" ht="15.6" customHeight="1" x14ac:dyDescent="0.25">
      <c r="A78" s="89" t="s">
        <v>49</v>
      </c>
      <c r="B78" s="92" t="s">
        <v>38</v>
      </c>
      <c r="C78" s="92" t="s">
        <v>27</v>
      </c>
      <c r="D78" s="15" t="s">
        <v>0</v>
      </c>
      <c r="E78" s="22">
        <f>SUM(E79:E85)</f>
        <v>985</v>
      </c>
      <c r="F78" s="16" t="s">
        <v>15</v>
      </c>
      <c r="G78" s="16" t="s">
        <v>15</v>
      </c>
      <c r="H78" s="22">
        <f>SUM(H79:H85)</f>
        <v>985</v>
      </c>
      <c r="I78" s="16" t="s">
        <v>15</v>
      </c>
      <c r="J78" s="95" t="s">
        <v>19</v>
      </c>
      <c r="K78" s="110"/>
    </row>
    <row r="79" spans="1:11" ht="15.6" customHeight="1" x14ac:dyDescent="0.25">
      <c r="A79" s="90"/>
      <c r="B79" s="93"/>
      <c r="C79" s="93"/>
      <c r="D79" s="15">
        <v>2014</v>
      </c>
      <c r="E79" s="22" t="s">
        <v>15</v>
      </c>
      <c r="F79" s="16" t="s">
        <v>15</v>
      </c>
      <c r="G79" s="16" t="s">
        <v>15</v>
      </c>
      <c r="H79" s="22" t="s">
        <v>15</v>
      </c>
      <c r="I79" s="16" t="s">
        <v>15</v>
      </c>
      <c r="J79" s="96"/>
      <c r="K79" s="111"/>
    </row>
    <row r="80" spans="1:11" ht="15.6" customHeight="1" x14ac:dyDescent="0.25">
      <c r="A80" s="90"/>
      <c r="B80" s="93"/>
      <c r="C80" s="93"/>
      <c r="D80" s="15">
        <v>2015</v>
      </c>
      <c r="E80" s="22">
        <f t="shared" ref="E80" si="6">H80</f>
        <v>300</v>
      </c>
      <c r="F80" s="16" t="s">
        <v>15</v>
      </c>
      <c r="G80" s="16" t="s">
        <v>15</v>
      </c>
      <c r="H80" s="22">
        <v>300</v>
      </c>
      <c r="I80" s="16" t="s">
        <v>15</v>
      </c>
      <c r="J80" s="96"/>
      <c r="K80" s="111"/>
    </row>
    <row r="81" spans="1:11" ht="15.6" customHeight="1" x14ac:dyDescent="0.25">
      <c r="A81" s="90"/>
      <c r="B81" s="93"/>
      <c r="C81" s="93"/>
      <c r="D81" s="15">
        <v>2016</v>
      </c>
      <c r="E81" s="22">
        <v>185</v>
      </c>
      <c r="F81" s="16" t="s">
        <v>15</v>
      </c>
      <c r="G81" s="16" t="s">
        <v>15</v>
      </c>
      <c r="H81" s="22">
        <v>185</v>
      </c>
      <c r="I81" s="16" t="s">
        <v>15</v>
      </c>
      <c r="J81" s="96"/>
      <c r="K81" s="111"/>
    </row>
    <row r="82" spans="1:11" ht="15.6" customHeight="1" x14ac:dyDescent="0.25">
      <c r="A82" s="90"/>
      <c r="B82" s="93"/>
      <c r="C82" s="93"/>
      <c r="D82" s="15">
        <v>2017</v>
      </c>
      <c r="E82" s="19" t="s">
        <v>15</v>
      </c>
      <c r="F82" s="20" t="s">
        <v>15</v>
      </c>
      <c r="G82" s="20" t="s">
        <v>15</v>
      </c>
      <c r="H82" s="19" t="s">
        <v>15</v>
      </c>
      <c r="I82" s="20" t="s">
        <v>15</v>
      </c>
      <c r="J82" s="96"/>
      <c r="K82" s="111"/>
    </row>
    <row r="83" spans="1:11" s="11" customFormat="1" ht="15.6" customHeight="1" x14ac:dyDescent="0.25">
      <c r="A83" s="90"/>
      <c r="B83" s="93"/>
      <c r="C83" s="93"/>
      <c r="D83" s="15">
        <v>2018</v>
      </c>
      <c r="E83" s="17">
        <v>200</v>
      </c>
      <c r="F83" s="16" t="s">
        <v>15</v>
      </c>
      <c r="G83" s="16" t="s">
        <v>15</v>
      </c>
      <c r="H83" s="17">
        <v>200</v>
      </c>
      <c r="I83" s="16" t="s">
        <v>15</v>
      </c>
      <c r="J83" s="96"/>
      <c r="K83" s="111"/>
    </row>
    <row r="84" spans="1:11" s="11" customFormat="1" ht="15.6" customHeight="1" x14ac:dyDescent="0.25">
      <c r="A84" s="90"/>
      <c r="B84" s="93"/>
      <c r="C84" s="93"/>
      <c r="D84" s="15">
        <v>2019</v>
      </c>
      <c r="E84" s="17" t="s">
        <v>15</v>
      </c>
      <c r="F84" s="16" t="s">
        <v>15</v>
      </c>
      <c r="G84" s="16" t="s">
        <v>15</v>
      </c>
      <c r="H84" s="17" t="s">
        <v>15</v>
      </c>
      <c r="I84" s="16" t="s">
        <v>15</v>
      </c>
      <c r="J84" s="96"/>
      <c r="K84" s="111"/>
    </row>
    <row r="85" spans="1:11" s="11" customFormat="1" ht="15.6" customHeight="1" x14ac:dyDescent="0.25">
      <c r="A85" s="91"/>
      <c r="B85" s="94"/>
      <c r="C85" s="94"/>
      <c r="D85" s="15">
        <v>2020</v>
      </c>
      <c r="E85" s="19">
        <v>300</v>
      </c>
      <c r="F85" s="20" t="s">
        <v>15</v>
      </c>
      <c r="G85" s="20" t="s">
        <v>15</v>
      </c>
      <c r="H85" s="19">
        <v>300</v>
      </c>
      <c r="I85" s="20" t="s">
        <v>15</v>
      </c>
      <c r="J85" s="97"/>
      <c r="K85" s="112"/>
    </row>
    <row r="86" spans="1:11" ht="15.6" customHeight="1" x14ac:dyDescent="0.25">
      <c r="A86" s="89" t="s">
        <v>50</v>
      </c>
      <c r="B86" s="92" t="s">
        <v>39</v>
      </c>
      <c r="C86" s="92" t="s">
        <v>33</v>
      </c>
      <c r="D86" s="15" t="s">
        <v>0</v>
      </c>
      <c r="E86" s="21">
        <f>SUM(E87:E93)</f>
        <v>466</v>
      </c>
      <c r="F86" s="16" t="s">
        <v>15</v>
      </c>
      <c r="G86" s="16" t="s">
        <v>15</v>
      </c>
      <c r="H86" s="21">
        <f>SUM(H87:H93)</f>
        <v>466</v>
      </c>
      <c r="I86" s="16" t="s">
        <v>15</v>
      </c>
      <c r="J86" s="95" t="s">
        <v>19</v>
      </c>
      <c r="K86" s="110"/>
    </row>
    <row r="87" spans="1:11" ht="15.6" customHeight="1" x14ac:dyDescent="0.25">
      <c r="A87" s="90"/>
      <c r="B87" s="93"/>
      <c r="C87" s="93"/>
      <c r="D87" s="15">
        <v>2014</v>
      </c>
      <c r="E87" s="22" t="s">
        <v>15</v>
      </c>
      <c r="F87" s="16" t="s">
        <v>15</v>
      </c>
      <c r="G87" s="16" t="s">
        <v>15</v>
      </c>
      <c r="H87" s="22" t="s">
        <v>15</v>
      </c>
      <c r="I87" s="16" t="s">
        <v>15</v>
      </c>
      <c r="J87" s="96"/>
      <c r="K87" s="111"/>
    </row>
    <row r="88" spans="1:11" ht="15.6" customHeight="1" x14ac:dyDescent="0.25">
      <c r="A88" s="90"/>
      <c r="B88" s="93"/>
      <c r="C88" s="93"/>
      <c r="D88" s="15">
        <v>2015</v>
      </c>
      <c r="E88" s="22">
        <f t="shared" ref="E88:E89" si="7">H88</f>
        <v>100</v>
      </c>
      <c r="F88" s="16" t="s">
        <v>15</v>
      </c>
      <c r="G88" s="16" t="s">
        <v>15</v>
      </c>
      <c r="H88" s="22">
        <v>100</v>
      </c>
      <c r="I88" s="16" t="s">
        <v>15</v>
      </c>
      <c r="J88" s="96"/>
      <c r="K88" s="111"/>
    </row>
    <row r="89" spans="1:11" ht="15.6" customHeight="1" x14ac:dyDescent="0.25">
      <c r="A89" s="90"/>
      <c r="B89" s="93"/>
      <c r="C89" s="93"/>
      <c r="D89" s="15">
        <v>2016</v>
      </c>
      <c r="E89" s="22">
        <f t="shared" si="7"/>
        <v>366</v>
      </c>
      <c r="F89" s="16" t="s">
        <v>15</v>
      </c>
      <c r="G89" s="16" t="s">
        <v>15</v>
      </c>
      <c r="H89" s="22">
        <v>366</v>
      </c>
      <c r="I89" s="16" t="s">
        <v>15</v>
      </c>
      <c r="J89" s="96"/>
      <c r="K89" s="111"/>
    </row>
    <row r="90" spans="1:11" ht="15.6" customHeight="1" x14ac:dyDescent="0.25">
      <c r="A90" s="90"/>
      <c r="B90" s="93"/>
      <c r="C90" s="93"/>
      <c r="D90" s="15">
        <v>2017</v>
      </c>
      <c r="E90" s="22" t="s">
        <v>15</v>
      </c>
      <c r="F90" s="20" t="s">
        <v>15</v>
      </c>
      <c r="G90" s="20" t="s">
        <v>15</v>
      </c>
      <c r="H90" s="22" t="s">
        <v>15</v>
      </c>
      <c r="I90" s="20" t="s">
        <v>15</v>
      </c>
      <c r="J90" s="96"/>
      <c r="K90" s="111"/>
    </row>
    <row r="91" spans="1:11" s="11" customFormat="1" ht="15.6" customHeight="1" x14ac:dyDescent="0.25">
      <c r="A91" s="90"/>
      <c r="B91" s="93"/>
      <c r="C91" s="93"/>
      <c r="D91" s="15">
        <v>2018</v>
      </c>
      <c r="E91" s="22" t="s">
        <v>15</v>
      </c>
      <c r="F91" s="16" t="s">
        <v>15</v>
      </c>
      <c r="G91" s="16" t="s">
        <v>15</v>
      </c>
      <c r="H91" s="22" t="s">
        <v>15</v>
      </c>
      <c r="I91" s="16" t="s">
        <v>15</v>
      </c>
      <c r="J91" s="96"/>
      <c r="K91" s="111"/>
    </row>
    <row r="92" spans="1:11" s="11" customFormat="1" ht="15.6" customHeight="1" x14ac:dyDescent="0.25">
      <c r="A92" s="90"/>
      <c r="B92" s="93"/>
      <c r="C92" s="93"/>
      <c r="D92" s="15">
        <v>2019</v>
      </c>
      <c r="E92" s="22" t="s">
        <v>15</v>
      </c>
      <c r="F92" s="16" t="s">
        <v>15</v>
      </c>
      <c r="G92" s="16" t="s">
        <v>15</v>
      </c>
      <c r="H92" s="22" t="s">
        <v>15</v>
      </c>
      <c r="I92" s="16" t="s">
        <v>15</v>
      </c>
      <c r="J92" s="96"/>
      <c r="K92" s="111"/>
    </row>
    <row r="93" spans="1:11" s="11" customFormat="1" ht="15.6" customHeight="1" x14ac:dyDescent="0.25">
      <c r="A93" s="91"/>
      <c r="B93" s="94"/>
      <c r="C93" s="94"/>
      <c r="D93" s="15">
        <v>2020</v>
      </c>
      <c r="E93" s="22" t="s">
        <v>15</v>
      </c>
      <c r="F93" s="20" t="s">
        <v>15</v>
      </c>
      <c r="G93" s="20" t="s">
        <v>15</v>
      </c>
      <c r="H93" s="22" t="s">
        <v>15</v>
      </c>
      <c r="I93" s="20" t="s">
        <v>15</v>
      </c>
      <c r="J93" s="97"/>
      <c r="K93" s="112"/>
    </row>
    <row r="94" spans="1:11" ht="15.6" customHeight="1" x14ac:dyDescent="0.25">
      <c r="A94" s="89" t="s">
        <v>51</v>
      </c>
      <c r="B94" s="92" t="s">
        <v>40</v>
      </c>
      <c r="C94" s="92" t="s">
        <v>80</v>
      </c>
      <c r="D94" s="15" t="s">
        <v>0</v>
      </c>
      <c r="E94" s="22">
        <f>SUM(E95:E101)</f>
        <v>2900</v>
      </c>
      <c r="F94" s="16" t="s">
        <v>15</v>
      </c>
      <c r="G94" s="16" t="s">
        <v>15</v>
      </c>
      <c r="H94" s="22">
        <f>SUM(H95:H101)</f>
        <v>2900</v>
      </c>
      <c r="I94" s="16" t="s">
        <v>15</v>
      </c>
      <c r="J94" s="95" t="s">
        <v>19</v>
      </c>
      <c r="K94" s="98"/>
    </row>
    <row r="95" spans="1:11" ht="15.6" customHeight="1" x14ac:dyDescent="0.25">
      <c r="A95" s="90"/>
      <c r="B95" s="93"/>
      <c r="C95" s="93"/>
      <c r="D95" s="15">
        <v>2014</v>
      </c>
      <c r="E95" s="22" t="s">
        <v>15</v>
      </c>
      <c r="F95" s="16" t="s">
        <v>15</v>
      </c>
      <c r="G95" s="16" t="s">
        <v>15</v>
      </c>
      <c r="H95" s="22"/>
      <c r="I95" s="16" t="s">
        <v>15</v>
      </c>
      <c r="J95" s="96"/>
      <c r="K95" s="99"/>
    </row>
    <row r="96" spans="1:11" ht="15.6" customHeight="1" x14ac:dyDescent="0.25">
      <c r="A96" s="90"/>
      <c r="B96" s="93"/>
      <c r="C96" s="93"/>
      <c r="D96" s="15">
        <v>2015</v>
      </c>
      <c r="E96" s="22">
        <f>H96</f>
        <v>900</v>
      </c>
      <c r="F96" s="16" t="s">
        <v>15</v>
      </c>
      <c r="G96" s="16" t="s">
        <v>15</v>
      </c>
      <c r="H96" s="22">
        <v>900</v>
      </c>
      <c r="I96" s="16" t="s">
        <v>15</v>
      </c>
      <c r="J96" s="96"/>
      <c r="K96" s="99"/>
    </row>
    <row r="97" spans="1:11" ht="15.6" customHeight="1" x14ac:dyDescent="0.25">
      <c r="A97" s="90"/>
      <c r="B97" s="93"/>
      <c r="C97" s="93"/>
      <c r="D97" s="15">
        <v>2016</v>
      </c>
      <c r="E97" s="22" t="s">
        <v>15</v>
      </c>
      <c r="F97" s="16" t="s">
        <v>15</v>
      </c>
      <c r="G97" s="16" t="s">
        <v>15</v>
      </c>
      <c r="H97" s="22" t="s">
        <v>15</v>
      </c>
      <c r="I97" s="16" t="s">
        <v>15</v>
      </c>
      <c r="J97" s="96"/>
      <c r="K97" s="99"/>
    </row>
    <row r="98" spans="1:11" ht="15.6" customHeight="1" x14ac:dyDescent="0.25">
      <c r="A98" s="90"/>
      <c r="B98" s="93"/>
      <c r="C98" s="93"/>
      <c r="D98" s="18">
        <v>2017</v>
      </c>
      <c r="E98" s="19">
        <v>1000</v>
      </c>
      <c r="F98" s="20" t="s">
        <v>15</v>
      </c>
      <c r="G98" s="20" t="s">
        <v>15</v>
      </c>
      <c r="H98" s="19">
        <v>1000</v>
      </c>
      <c r="I98" s="20" t="s">
        <v>15</v>
      </c>
      <c r="J98" s="96"/>
      <c r="K98" s="99"/>
    </row>
    <row r="99" spans="1:11" s="11" customFormat="1" ht="15.6" customHeight="1" x14ac:dyDescent="0.25">
      <c r="A99" s="90"/>
      <c r="B99" s="93"/>
      <c r="C99" s="93"/>
      <c r="D99" s="18">
        <v>2018</v>
      </c>
      <c r="E99" s="19" t="s">
        <v>15</v>
      </c>
      <c r="F99" s="16" t="s">
        <v>15</v>
      </c>
      <c r="G99" s="16" t="s">
        <v>15</v>
      </c>
      <c r="H99" s="19" t="s">
        <v>15</v>
      </c>
      <c r="I99" s="16" t="s">
        <v>15</v>
      </c>
      <c r="J99" s="96"/>
      <c r="K99" s="99"/>
    </row>
    <row r="100" spans="1:11" s="11" customFormat="1" ht="15.6" customHeight="1" x14ac:dyDescent="0.25">
      <c r="A100" s="90"/>
      <c r="B100" s="93"/>
      <c r="C100" s="93"/>
      <c r="D100" s="18">
        <v>2019</v>
      </c>
      <c r="E100" s="19">
        <v>1000</v>
      </c>
      <c r="F100" s="16" t="s">
        <v>15</v>
      </c>
      <c r="G100" s="16" t="s">
        <v>15</v>
      </c>
      <c r="H100" s="19">
        <v>1000</v>
      </c>
      <c r="I100" s="16" t="s">
        <v>15</v>
      </c>
      <c r="J100" s="96"/>
      <c r="K100" s="99"/>
    </row>
    <row r="101" spans="1:11" s="11" customFormat="1" ht="15.6" customHeight="1" x14ac:dyDescent="0.25">
      <c r="A101" s="91"/>
      <c r="B101" s="94"/>
      <c r="C101" s="94"/>
      <c r="D101" s="18">
        <v>2020</v>
      </c>
      <c r="E101" s="19" t="s">
        <v>15</v>
      </c>
      <c r="F101" s="20" t="s">
        <v>15</v>
      </c>
      <c r="G101" s="20" t="s">
        <v>15</v>
      </c>
      <c r="H101" s="19" t="s">
        <v>15</v>
      </c>
      <c r="I101" s="20" t="s">
        <v>15</v>
      </c>
      <c r="J101" s="97"/>
      <c r="K101" s="100"/>
    </row>
    <row r="102" spans="1:11" ht="15.6" customHeight="1" x14ac:dyDescent="0.25">
      <c r="A102" s="89" t="s">
        <v>52</v>
      </c>
      <c r="B102" s="92" t="s">
        <v>66</v>
      </c>
      <c r="C102" s="92" t="s">
        <v>79</v>
      </c>
      <c r="D102" s="15" t="s">
        <v>0</v>
      </c>
      <c r="E102" s="21">
        <f>SUM(E103:E109)</f>
        <v>1430</v>
      </c>
      <c r="F102" s="16" t="s">
        <v>15</v>
      </c>
      <c r="G102" s="16" t="s">
        <v>15</v>
      </c>
      <c r="H102" s="21">
        <f>SUM(H103:H109)</f>
        <v>1430</v>
      </c>
      <c r="I102" s="16" t="s">
        <v>15</v>
      </c>
      <c r="J102" s="95" t="s">
        <v>19</v>
      </c>
      <c r="K102" s="110"/>
    </row>
    <row r="103" spans="1:11" ht="15.6" customHeight="1" x14ac:dyDescent="0.25">
      <c r="A103" s="90"/>
      <c r="B103" s="93"/>
      <c r="C103" s="93"/>
      <c r="D103" s="15">
        <v>2014</v>
      </c>
      <c r="E103" s="22" t="s">
        <v>15</v>
      </c>
      <c r="F103" s="16" t="s">
        <v>15</v>
      </c>
      <c r="G103" s="16" t="s">
        <v>15</v>
      </c>
      <c r="H103" s="22" t="s">
        <v>15</v>
      </c>
      <c r="I103" s="16" t="s">
        <v>15</v>
      </c>
      <c r="J103" s="96"/>
      <c r="K103" s="111"/>
    </row>
    <row r="104" spans="1:11" ht="15.6" customHeight="1" x14ac:dyDescent="0.25">
      <c r="A104" s="90"/>
      <c r="B104" s="93"/>
      <c r="C104" s="93"/>
      <c r="D104" s="15">
        <v>2015</v>
      </c>
      <c r="E104" s="21">
        <f>H104</f>
        <v>930</v>
      </c>
      <c r="F104" s="16" t="s">
        <v>15</v>
      </c>
      <c r="G104" s="16" t="s">
        <v>15</v>
      </c>
      <c r="H104" s="21">
        <v>930</v>
      </c>
      <c r="I104" s="16" t="s">
        <v>15</v>
      </c>
      <c r="J104" s="96"/>
      <c r="K104" s="111"/>
    </row>
    <row r="105" spans="1:11" ht="15.6" customHeight="1" x14ac:dyDescent="0.25">
      <c r="A105" s="90"/>
      <c r="B105" s="93"/>
      <c r="C105" s="93"/>
      <c r="D105" s="15">
        <v>2016</v>
      </c>
      <c r="E105" s="22" t="s">
        <v>15</v>
      </c>
      <c r="F105" s="16" t="s">
        <v>15</v>
      </c>
      <c r="G105" s="16" t="s">
        <v>15</v>
      </c>
      <c r="H105" s="22" t="s">
        <v>15</v>
      </c>
      <c r="I105" s="16" t="s">
        <v>15</v>
      </c>
      <c r="J105" s="96"/>
      <c r="K105" s="111"/>
    </row>
    <row r="106" spans="1:11" ht="15.6" customHeight="1" x14ac:dyDescent="0.25">
      <c r="A106" s="90"/>
      <c r="B106" s="93"/>
      <c r="C106" s="93"/>
      <c r="D106" s="15">
        <v>2017</v>
      </c>
      <c r="E106" s="19">
        <v>500</v>
      </c>
      <c r="F106" s="20" t="s">
        <v>15</v>
      </c>
      <c r="G106" s="20" t="s">
        <v>15</v>
      </c>
      <c r="H106" s="19">
        <v>500</v>
      </c>
      <c r="I106" s="20" t="s">
        <v>15</v>
      </c>
      <c r="J106" s="96"/>
      <c r="K106" s="111"/>
    </row>
    <row r="107" spans="1:11" s="11" customFormat="1" ht="15.6" customHeight="1" x14ac:dyDescent="0.25">
      <c r="A107" s="90"/>
      <c r="B107" s="93"/>
      <c r="C107" s="93"/>
      <c r="D107" s="15">
        <v>2018</v>
      </c>
      <c r="E107" s="19" t="s">
        <v>15</v>
      </c>
      <c r="F107" s="16" t="s">
        <v>15</v>
      </c>
      <c r="G107" s="16" t="s">
        <v>15</v>
      </c>
      <c r="H107" s="19" t="s">
        <v>15</v>
      </c>
      <c r="I107" s="16" t="s">
        <v>15</v>
      </c>
      <c r="J107" s="96"/>
      <c r="K107" s="111"/>
    </row>
    <row r="108" spans="1:11" s="11" customFormat="1" ht="15.6" customHeight="1" x14ac:dyDescent="0.25">
      <c r="A108" s="90"/>
      <c r="B108" s="93"/>
      <c r="C108" s="93"/>
      <c r="D108" s="15">
        <v>2019</v>
      </c>
      <c r="E108" s="19" t="s">
        <v>15</v>
      </c>
      <c r="F108" s="16" t="s">
        <v>15</v>
      </c>
      <c r="G108" s="16" t="s">
        <v>15</v>
      </c>
      <c r="H108" s="19" t="s">
        <v>15</v>
      </c>
      <c r="I108" s="16" t="s">
        <v>15</v>
      </c>
      <c r="J108" s="96"/>
      <c r="K108" s="111"/>
    </row>
    <row r="109" spans="1:11" s="11" customFormat="1" ht="15.6" customHeight="1" x14ac:dyDescent="0.25">
      <c r="A109" s="91"/>
      <c r="B109" s="94"/>
      <c r="C109" s="94"/>
      <c r="D109" s="15">
        <v>2020</v>
      </c>
      <c r="E109" s="19" t="s">
        <v>15</v>
      </c>
      <c r="F109" s="20" t="s">
        <v>15</v>
      </c>
      <c r="G109" s="20" t="s">
        <v>15</v>
      </c>
      <c r="H109" s="19" t="s">
        <v>15</v>
      </c>
      <c r="I109" s="20" t="s">
        <v>15</v>
      </c>
      <c r="J109" s="97"/>
      <c r="K109" s="112"/>
    </row>
    <row r="110" spans="1:11" ht="15.6" customHeight="1" x14ac:dyDescent="0.25">
      <c r="A110" s="89" t="s">
        <v>23</v>
      </c>
      <c r="B110" s="92" t="s">
        <v>72</v>
      </c>
      <c r="C110" s="141" t="s">
        <v>75</v>
      </c>
      <c r="D110" s="15" t="s">
        <v>0</v>
      </c>
      <c r="E110" s="8">
        <f>SUM(E111:E117)</f>
        <v>1641.8</v>
      </c>
      <c r="F110" s="16" t="s">
        <v>15</v>
      </c>
      <c r="G110" s="16" t="s">
        <v>15</v>
      </c>
      <c r="H110" s="8">
        <f>SUM(H111:H117)</f>
        <v>1641.8</v>
      </c>
      <c r="I110" s="16" t="s">
        <v>15</v>
      </c>
      <c r="J110" s="95" t="s">
        <v>19</v>
      </c>
      <c r="K110" s="171"/>
    </row>
    <row r="111" spans="1:11" ht="15.6" customHeight="1" x14ac:dyDescent="0.25">
      <c r="A111" s="136"/>
      <c r="B111" s="93"/>
      <c r="C111" s="142"/>
      <c r="D111" s="15">
        <v>2014</v>
      </c>
      <c r="E111" s="8" t="s">
        <v>15</v>
      </c>
      <c r="F111" s="16" t="s">
        <v>15</v>
      </c>
      <c r="G111" s="16" t="s">
        <v>15</v>
      </c>
      <c r="H111" s="8" t="s">
        <v>15</v>
      </c>
      <c r="I111" s="16" t="s">
        <v>15</v>
      </c>
      <c r="J111" s="96"/>
      <c r="K111" s="172"/>
    </row>
    <row r="112" spans="1:11" ht="15.6" customHeight="1" x14ac:dyDescent="0.25">
      <c r="A112" s="136"/>
      <c r="B112" s="93"/>
      <c r="C112" s="142"/>
      <c r="D112" s="15">
        <v>2015</v>
      </c>
      <c r="E112" s="8" t="s">
        <v>15</v>
      </c>
      <c r="F112" s="16" t="s">
        <v>15</v>
      </c>
      <c r="G112" s="16" t="s">
        <v>15</v>
      </c>
      <c r="H112" s="8" t="s">
        <v>15</v>
      </c>
      <c r="I112" s="16" t="s">
        <v>15</v>
      </c>
      <c r="J112" s="96"/>
      <c r="K112" s="172"/>
    </row>
    <row r="113" spans="1:11" ht="15.6" customHeight="1" x14ac:dyDescent="0.25">
      <c r="A113" s="136"/>
      <c r="B113" s="93"/>
      <c r="C113" s="142"/>
      <c r="D113" s="15">
        <v>2016</v>
      </c>
      <c r="E113" s="8">
        <v>91.8</v>
      </c>
      <c r="F113" s="16" t="s">
        <v>15</v>
      </c>
      <c r="G113" s="16" t="s">
        <v>15</v>
      </c>
      <c r="H113" s="8">
        <v>91.8</v>
      </c>
      <c r="I113" s="16" t="s">
        <v>15</v>
      </c>
      <c r="J113" s="96"/>
      <c r="K113" s="172"/>
    </row>
    <row r="114" spans="1:11" ht="15.6" customHeight="1" x14ac:dyDescent="0.25">
      <c r="A114" s="136"/>
      <c r="B114" s="93"/>
      <c r="C114" s="142"/>
      <c r="D114" s="15">
        <v>2017</v>
      </c>
      <c r="E114" s="8">
        <v>350</v>
      </c>
      <c r="F114" s="16" t="s">
        <v>15</v>
      </c>
      <c r="G114" s="16" t="s">
        <v>15</v>
      </c>
      <c r="H114" s="8">
        <v>350</v>
      </c>
      <c r="I114" s="16" t="s">
        <v>15</v>
      </c>
      <c r="J114" s="96"/>
      <c r="K114" s="172"/>
    </row>
    <row r="115" spans="1:11" s="11" customFormat="1" ht="15.6" customHeight="1" x14ac:dyDescent="0.25">
      <c r="A115" s="136"/>
      <c r="B115" s="93"/>
      <c r="C115" s="142"/>
      <c r="D115" s="15">
        <v>2018</v>
      </c>
      <c r="E115" s="8">
        <v>400</v>
      </c>
      <c r="F115" s="16" t="s">
        <v>15</v>
      </c>
      <c r="G115" s="16" t="s">
        <v>15</v>
      </c>
      <c r="H115" s="8">
        <v>400</v>
      </c>
      <c r="I115" s="16" t="s">
        <v>15</v>
      </c>
      <c r="J115" s="96"/>
      <c r="K115" s="172"/>
    </row>
    <row r="116" spans="1:11" s="11" customFormat="1" ht="15.6" customHeight="1" x14ac:dyDescent="0.25">
      <c r="A116" s="136"/>
      <c r="B116" s="93"/>
      <c r="C116" s="142"/>
      <c r="D116" s="15">
        <v>2019</v>
      </c>
      <c r="E116" s="8">
        <v>400</v>
      </c>
      <c r="F116" s="16" t="s">
        <v>15</v>
      </c>
      <c r="G116" s="16" t="s">
        <v>15</v>
      </c>
      <c r="H116" s="8">
        <v>400</v>
      </c>
      <c r="I116" s="16" t="s">
        <v>15</v>
      </c>
      <c r="J116" s="96"/>
      <c r="K116" s="172"/>
    </row>
    <row r="117" spans="1:11" s="11" customFormat="1" ht="15.6" customHeight="1" x14ac:dyDescent="0.25">
      <c r="A117" s="137"/>
      <c r="B117" s="94"/>
      <c r="C117" s="143"/>
      <c r="D117" s="15">
        <v>2020</v>
      </c>
      <c r="E117" s="8">
        <v>400</v>
      </c>
      <c r="F117" s="16" t="s">
        <v>15</v>
      </c>
      <c r="G117" s="16" t="s">
        <v>15</v>
      </c>
      <c r="H117" s="8">
        <v>400</v>
      </c>
      <c r="I117" s="16" t="s">
        <v>15</v>
      </c>
      <c r="J117" s="97"/>
      <c r="K117" s="173"/>
    </row>
    <row r="118" spans="1:11" ht="15.6" customHeight="1" x14ac:dyDescent="0.25">
      <c r="A118" s="138" t="s">
        <v>24</v>
      </c>
      <c r="B118" s="92" t="s">
        <v>73</v>
      </c>
      <c r="C118" s="92" t="s">
        <v>27</v>
      </c>
      <c r="D118" s="15" t="s">
        <v>0</v>
      </c>
      <c r="E118" s="8">
        <f>SUM(E119:E125)</f>
        <v>1445</v>
      </c>
      <c r="F118" s="16" t="s">
        <v>15</v>
      </c>
      <c r="G118" s="16" t="s">
        <v>15</v>
      </c>
      <c r="H118" s="8">
        <f>SUM(H119:H125)</f>
        <v>1445</v>
      </c>
      <c r="I118" s="16" t="s">
        <v>15</v>
      </c>
      <c r="J118" s="95" t="s">
        <v>19</v>
      </c>
      <c r="K118" s="98"/>
    </row>
    <row r="119" spans="1:11" ht="15.6" customHeight="1" x14ac:dyDescent="0.25">
      <c r="A119" s="139"/>
      <c r="B119" s="93"/>
      <c r="C119" s="93"/>
      <c r="D119" s="15">
        <v>2014</v>
      </c>
      <c r="E119" s="8">
        <f t="shared" ref="E119:E120" si="8">H119</f>
        <v>250</v>
      </c>
      <c r="F119" s="16" t="s">
        <v>15</v>
      </c>
      <c r="G119" s="16" t="s">
        <v>15</v>
      </c>
      <c r="H119" s="8">
        <v>250</v>
      </c>
      <c r="I119" s="16" t="s">
        <v>15</v>
      </c>
      <c r="J119" s="96"/>
      <c r="K119" s="99"/>
    </row>
    <row r="120" spans="1:11" ht="15.6" customHeight="1" x14ac:dyDescent="0.25">
      <c r="A120" s="139"/>
      <c r="B120" s="93"/>
      <c r="C120" s="93"/>
      <c r="D120" s="15">
        <v>2015</v>
      </c>
      <c r="E120" s="8">
        <f t="shared" si="8"/>
        <v>245</v>
      </c>
      <c r="F120" s="16" t="s">
        <v>15</v>
      </c>
      <c r="G120" s="16" t="s">
        <v>15</v>
      </c>
      <c r="H120" s="8">
        <v>245</v>
      </c>
      <c r="I120" s="16" t="s">
        <v>15</v>
      </c>
      <c r="J120" s="96"/>
      <c r="K120" s="99"/>
    </row>
    <row r="121" spans="1:11" ht="15.6" customHeight="1" x14ac:dyDescent="0.25">
      <c r="A121" s="139"/>
      <c r="B121" s="93"/>
      <c r="C121" s="93"/>
      <c r="D121" s="15">
        <v>2016</v>
      </c>
      <c r="E121" s="8" t="s">
        <v>15</v>
      </c>
      <c r="F121" s="16" t="s">
        <v>15</v>
      </c>
      <c r="G121" s="16" t="s">
        <v>15</v>
      </c>
      <c r="H121" s="8" t="s">
        <v>15</v>
      </c>
      <c r="I121" s="16" t="s">
        <v>15</v>
      </c>
      <c r="J121" s="96"/>
      <c r="K121" s="99"/>
    </row>
    <row r="122" spans="1:11" ht="15.6" customHeight="1" x14ac:dyDescent="0.25">
      <c r="A122" s="139"/>
      <c r="B122" s="93"/>
      <c r="C122" s="93"/>
      <c r="D122" s="15">
        <v>2017</v>
      </c>
      <c r="E122" s="8">
        <v>300</v>
      </c>
      <c r="F122" s="20" t="s">
        <v>15</v>
      </c>
      <c r="G122" s="20" t="s">
        <v>15</v>
      </c>
      <c r="H122" s="8">
        <v>300</v>
      </c>
      <c r="I122" s="20" t="s">
        <v>15</v>
      </c>
      <c r="J122" s="96"/>
      <c r="K122" s="99"/>
    </row>
    <row r="123" spans="1:11" s="11" customFormat="1" ht="15.6" customHeight="1" x14ac:dyDescent="0.25">
      <c r="A123" s="139"/>
      <c r="B123" s="93"/>
      <c r="C123" s="93"/>
      <c r="D123" s="15">
        <v>2018</v>
      </c>
      <c r="E123" s="8">
        <v>150</v>
      </c>
      <c r="F123" s="16" t="s">
        <v>15</v>
      </c>
      <c r="G123" s="16" t="s">
        <v>15</v>
      </c>
      <c r="H123" s="8">
        <v>150</v>
      </c>
      <c r="I123" s="16" t="s">
        <v>15</v>
      </c>
      <c r="J123" s="96"/>
      <c r="K123" s="99"/>
    </row>
    <row r="124" spans="1:11" s="11" customFormat="1" ht="15.6" customHeight="1" x14ac:dyDescent="0.25">
      <c r="A124" s="139"/>
      <c r="B124" s="93"/>
      <c r="C124" s="93"/>
      <c r="D124" s="15">
        <v>2019</v>
      </c>
      <c r="E124" s="8">
        <v>280</v>
      </c>
      <c r="F124" s="16" t="s">
        <v>15</v>
      </c>
      <c r="G124" s="16" t="s">
        <v>15</v>
      </c>
      <c r="H124" s="8">
        <v>280</v>
      </c>
      <c r="I124" s="16" t="s">
        <v>15</v>
      </c>
      <c r="J124" s="96"/>
      <c r="K124" s="99"/>
    </row>
    <row r="125" spans="1:11" s="11" customFormat="1" ht="15.6" customHeight="1" x14ac:dyDescent="0.25">
      <c r="A125" s="140"/>
      <c r="B125" s="94"/>
      <c r="C125" s="94"/>
      <c r="D125" s="15">
        <v>2020</v>
      </c>
      <c r="E125" s="8">
        <v>220</v>
      </c>
      <c r="F125" s="16" t="s">
        <v>15</v>
      </c>
      <c r="G125" s="16" t="s">
        <v>15</v>
      </c>
      <c r="H125" s="8">
        <v>220</v>
      </c>
      <c r="I125" s="16" t="s">
        <v>15</v>
      </c>
      <c r="J125" s="97"/>
      <c r="K125" s="100"/>
    </row>
    <row r="126" spans="1:11" s="39" customFormat="1" ht="15.6" customHeight="1" x14ac:dyDescent="0.25">
      <c r="A126" s="138" t="s">
        <v>25</v>
      </c>
      <c r="B126" s="92" t="s">
        <v>74</v>
      </c>
      <c r="C126" s="92" t="s">
        <v>75</v>
      </c>
      <c r="D126" s="15" t="s">
        <v>0</v>
      </c>
      <c r="E126" s="8">
        <f>SUM(E127:E133)</f>
        <v>69263.5</v>
      </c>
      <c r="F126" s="16" t="s">
        <v>15</v>
      </c>
      <c r="G126" s="16" t="s">
        <v>15</v>
      </c>
      <c r="H126" s="8">
        <f>SUM(H127:H133)</f>
        <v>69263.5</v>
      </c>
      <c r="I126" s="16" t="s">
        <v>15</v>
      </c>
      <c r="J126" s="95" t="s">
        <v>19</v>
      </c>
      <c r="K126" s="98"/>
    </row>
    <row r="127" spans="1:11" s="39" customFormat="1" ht="15.6" customHeight="1" x14ac:dyDescent="0.25">
      <c r="A127" s="139"/>
      <c r="B127" s="93"/>
      <c r="C127" s="93"/>
      <c r="D127" s="15">
        <v>2014</v>
      </c>
      <c r="E127" s="8" t="s">
        <v>15</v>
      </c>
      <c r="F127" s="16" t="s">
        <v>15</v>
      </c>
      <c r="G127" s="16" t="s">
        <v>15</v>
      </c>
      <c r="H127" s="8" t="s">
        <v>15</v>
      </c>
      <c r="I127" s="16" t="s">
        <v>15</v>
      </c>
      <c r="J127" s="96"/>
      <c r="K127" s="99"/>
    </row>
    <row r="128" spans="1:11" s="39" customFormat="1" ht="15.6" customHeight="1" x14ac:dyDescent="0.25">
      <c r="A128" s="139"/>
      <c r="B128" s="93"/>
      <c r="C128" s="93"/>
      <c r="D128" s="15">
        <v>2015</v>
      </c>
      <c r="E128" s="8" t="s">
        <v>15</v>
      </c>
      <c r="F128" s="16" t="s">
        <v>15</v>
      </c>
      <c r="G128" s="16" t="s">
        <v>15</v>
      </c>
      <c r="H128" s="8" t="s">
        <v>15</v>
      </c>
      <c r="I128" s="16" t="s">
        <v>15</v>
      </c>
      <c r="J128" s="96"/>
      <c r="K128" s="99"/>
    </row>
    <row r="129" spans="1:11" s="39" customFormat="1" ht="15.6" customHeight="1" x14ac:dyDescent="0.25">
      <c r="A129" s="139"/>
      <c r="B129" s="93"/>
      <c r="C129" s="93"/>
      <c r="D129" s="15">
        <v>2016</v>
      </c>
      <c r="E129" s="8">
        <v>6263.5</v>
      </c>
      <c r="F129" s="16" t="s">
        <v>15</v>
      </c>
      <c r="G129" s="16" t="s">
        <v>15</v>
      </c>
      <c r="H129" s="8">
        <v>6263.5</v>
      </c>
      <c r="I129" s="16" t="s">
        <v>15</v>
      </c>
      <c r="J129" s="96"/>
      <c r="K129" s="99"/>
    </row>
    <row r="130" spans="1:11" s="39" customFormat="1" ht="15.6" customHeight="1" x14ac:dyDescent="0.25">
      <c r="A130" s="139"/>
      <c r="B130" s="93"/>
      <c r="C130" s="93"/>
      <c r="D130" s="15">
        <v>2017</v>
      </c>
      <c r="E130" s="8">
        <v>15000</v>
      </c>
      <c r="F130" s="20" t="s">
        <v>15</v>
      </c>
      <c r="G130" s="20" t="s">
        <v>15</v>
      </c>
      <c r="H130" s="8">
        <v>15000</v>
      </c>
      <c r="I130" s="20" t="s">
        <v>15</v>
      </c>
      <c r="J130" s="96"/>
      <c r="K130" s="99"/>
    </row>
    <row r="131" spans="1:11" s="39" customFormat="1" ht="15.6" customHeight="1" x14ac:dyDescent="0.25">
      <c r="A131" s="139"/>
      <c r="B131" s="93"/>
      <c r="C131" s="93"/>
      <c r="D131" s="15">
        <v>2018</v>
      </c>
      <c r="E131" s="8">
        <v>15500</v>
      </c>
      <c r="F131" s="16" t="s">
        <v>15</v>
      </c>
      <c r="G131" s="16" t="s">
        <v>15</v>
      </c>
      <c r="H131" s="8">
        <v>15500</v>
      </c>
      <c r="I131" s="16" t="s">
        <v>15</v>
      </c>
      <c r="J131" s="96"/>
      <c r="K131" s="99"/>
    </row>
    <row r="132" spans="1:11" s="39" customFormat="1" ht="15.6" customHeight="1" x14ac:dyDescent="0.25">
      <c r="A132" s="139"/>
      <c r="B132" s="93"/>
      <c r="C132" s="93"/>
      <c r="D132" s="15">
        <v>2019</v>
      </c>
      <c r="E132" s="8">
        <v>16000</v>
      </c>
      <c r="F132" s="16" t="s">
        <v>15</v>
      </c>
      <c r="G132" s="16" t="s">
        <v>15</v>
      </c>
      <c r="H132" s="8">
        <v>16000</v>
      </c>
      <c r="I132" s="16" t="s">
        <v>15</v>
      </c>
      <c r="J132" s="96"/>
      <c r="K132" s="99"/>
    </row>
    <row r="133" spans="1:11" s="39" customFormat="1" ht="15.6" customHeight="1" x14ac:dyDescent="0.25">
      <c r="A133" s="140"/>
      <c r="B133" s="94"/>
      <c r="C133" s="94"/>
      <c r="D133" s="15">
        <v>2020</v>
      </c>
      <c r="E133" s="8">
        <v>16500</v>
      </c>
      <c r="F133" s="16" t="s">
        <v>15</v>
      </c>
      <c r="G133" s="16" t="s">
        <v>15</v>
      </c>
      <c r="H133" s="8">
        <v>16500</v>
      </c>
      <c r="I133" s="16" t="s">
        <v>15</v>
      </c>
      <c r="J133" s="97"/>
      <c r="K133" s="100"/>
    </row>
    <row r="134" spans="1:11" ht="18" customHeight="1" x14ac:dyDescent="0.25">
      <c r="A134" s="113" t="s">
        <v>3</v>
      </c>
      <c r="B134" s="78" t="s">
        <v>57</v>
      </c>
      <c r="C134" s="116" t="s">
        <v>27</v>
      </c>
      <c r="D134" s="53" t="s">
        <v>0</v>
      </c>
      <c r="E134" s="54">
        <f>SUM(E135:E141)</f>
        <v>22818</v>
      </c>
      <c r="F134" s="55" t="s">
        <v>15</v>
      </c>
      <c r="G134" s="55" t="s">
        <v>15</v>
      </c>
      <c r="H134" s="56">
        <f>SUM(H135:H141)</f>
        <v>22818</v>
      </c>
      <c r="I134" s="55" t="s">
        <v>15</v>
      </c>
      <c r="J134" s="78" t="s">
        <v>54</v>
      </c>
      <c r="K134" s="184"/>
    </row>
    <row r="135" spans="1:11" x14ac:dyDescent="0.25">
      <c r="A135" s="114"/>
      <c r="B135" s="79"/>
      <c r="C135" s="117"/>
      <c r="D135" s="57">
        <v>2014</v>
      </c>
      <c r="E135" s="58">
        <f t="shared" ref="E135:E141" si="9">H135</f>
        <v>12319</v>
      </c>
      <c r="F135" s="42" t="s">
        <v>15</v>
      </c>
      <c r="G135" s="42" t="s">
        <v>15</v>
      </c>
      <c r="H135" s="58">
        <f>H143+H151</f>
        <v>12319</v>
      </c>
      <c r="I135" s="42" t="s">
        <v>15</v>
      </c>
      <c r="J135" s="79"/>
      <c r="K135" s="185"/>
    </row>
    <row r="136" spans="1:11" x14ac:dyDescent="0.25">
      <c r="A136" s="114"/>
      <c r="B136" s="79"/>
      <c r="C136" s="117"/>
      <c r="D136" s="57">
        <v>2015</v>
      </c>
      <c r="E136" s="58">
        <f t="shared" si="9"/>
        <v>2759</v>
      </c>
      <c r="F136" s="42" t="s">
        <v>15</v>
      </c>
      <c r="G136" s="42" t="s">
        <v>15</v>
      </c>
      <c r="H136" s="58">
        <f>H144+H152</f>
        <v>2759</v>
      </c>
      <c r="I136" s="42" t="s">
        <v>15</v>
      </c>
      <c r="J136" s="79"/>
      <c r="K136" s="185"/>
    </row>
    <row r="137" spans="1:11" x14ac:dyDescent="0.25">
      <c r="A137" s="114"/>
      <c r="B137" s="79"/>
      <c r="C137" s="117"/>
      <c r="D137" s="57">
        <v>2016</v>
      </c>
      <c r="E137" s="44">
        <f t="shared" si="9"/>
        <v>240</v>
      </c>
      <c r="F137" s="42" t="s">
        <v>15</v>
      </c>
      <c r="G137" s="42" t="s">
        <v>15</v>
      </c>
      <c r="H137" s="44">
        <f>H145</f>
        <v>240</v>
      </c>
      <c r="I137" s="42" t="s">
        <v>15</v>
      </c>
      <c r="J137" s="79"/>
      <c r="K137" s="185"/>
    </row>
    <row r="138" spans="1:11" ht="21" customHeight="1" x14ac:dyDescent="0.25">
      <c r="A138" s="114"/>
      <c r="B138" s="79"/>
      <c r="C138" s="117"/>
      <c r="D138" s="57">
        <v>2017</v>
      </c>
      <c r="E138" s="44">
        <f t="shared" si="9"/>
        <v>2000</v>
      </c>
      <c r="F138" s="55" t="s">
        <v>15</v>
      </c>
      <c r="G138" s="55" t="s">
        <v>15</v>
      </c>
      <c r="H138" s="44">
        <f>H146</f>
        <v>2000</v>
      </c>
      <c r="I138" s="55" t="s">
        <v>15</v>
      </c>
      <c r="J138" s="79"/>
      <c r="K138" s="185"/>
    </row>
    <row r="139" spans="1:11" s="10" customFormat="1" ht="21.75" customHeight="1" x14ac:dyDescent="0.25">
      <c r="A139" s="114"/>
      <c r="B139" s="79"/>
      <c r="C139" s="117"/>
      <c r="D139" s="57">
        <v>2018</v>
      </c>
      <c r="E139" s="44">
        <f t="shared" si="9"/>
        <v>2300</v>
      </c>
      <c r="F139" s="42" t="s">
        <v>15</v>
      </c>
      <c r="G139" s="42" t="s">
        <v>15</v>
      </c>
      <c r="H139" s="44">
        <f>H147</f>
        <v>2300</v>
      </c>
      <c r="I139" s="42" t="s">
        <v>15</v>
      </c>
      <c r="J139" s="79"/>
      <c r="K139" s="185"/>
    </row>
    <row r="140" spans="1:11" s="10" customFormat="1" ht="16.5" customHeight="1" x14ac:dyDescent="0.25">
      <c r="A140" s="114"/>
      <c r="B140" s="79"/>
      <c r="C140" s="117"/>
      <c r="D140" s="57">
        <v>2019</v>
      </c>
      <c r="E140" s="44">
        <f t="shared" si="9"/>
        <v>1700</v>
      </c>
      <c r="F140" s="42" t="s">
        <v>15</v>
      </c>
      <c r="G140" s="42" t="s">
        <v>15</v>
      </c>
      <c r="H140" s="44">
        <f>H148</f>
        <v>1700</v>
      </c>
      <c r="I140" s="42" t="s">
        <v>15</v>
      </c>
      <c r="J140" s="79"/>
      <c r="K140" s="185"/>
    </row>
    <row r="141" spans="1:11" s="10" customFormat="1" ht="21" customHeight="1" x14ac:dyDescent="0.25">
      <c r="A141" s="115"/>
      <c r="B141" s="80"/>
      <c r="C141" s="118"/>
      <c r="D141" s="57">
        <v>2020</v>
      </c>
      <c r="E141" s="44">
        <f t="shared" si="9"/>
        <v>1500</v>
      </c>
      <c r="F141" s="42" t="s">
        <v>15</v>
      </c>
      <c r="G141" s="42" t="s">
        <v>15</v>
      </c>
      <c r="H141" s="44">
        <f>H149</f>
        <v>1500</v>
      </c>
      <c r="I141" s="42" t="s">
        <v>15</v>
      </c>
      <c r="J141" s="80"/>
      <c r="K141" s="186"/>
    </row>
    <row r="142" spans="1:11" ht="15.75" customHeight="1" x14ac:dyDescent="0.25">
      <c r="A142" s="89" t="s">
        <v>2</v>
      </c>
      <c r="B142" s="92" t="s">
        <v>53</v>
      </c>
      <c r="C142" s="92" t="s">
        <v>27</v>
      </c>
      <c r="D142" s="15" t="s">
        <v>0</v>
      </c>
      <c r="E142" s="17">
        <f>SUM(E143:E149)</f>
        <v>19800</v>
      </c>
      <c r="F142" s="16" t="s">
        <v>15</v>
      </c>
      <c r="G142" s="16" t="s">
        <v>15</v>
      </c>
      <c r="H142" s="17">
        <f>SUM(H143:H149)</f>
        <v>19800</v>
      </c>
      <c r="I142" s="16" t="s">
        <v>15</v>
      </c>
      <c r="J142" s="95" t="s">
        <v>19</v>
      </c>
      <c r="K142" s="110"/>
    </row>
    <row r="143" spans="1:11" x14ac:dyDescent="0.25">
      <c r="A143" s="90"/>
      <c r="B143" s="93"/>
      <c r="C143" s="93"/>
      <c r="D143" s="15">
        <v>2014</v>
      </c>
      <c r="E143" s="17">
        <f t="shared" ref="E143:E144" si="10">H143</f>
        <v>9801</v>
      </c>
      <c r="F143" s="16" t="s">
        <v>15</v>
      </c>
      <c r="G143" s="16" t="s">
        <v>15</v>
      </c>
      <c r="H143" s="17">
        <v>9801</v>
      </c>
      <c r="I143" s="16" t="s">
        <v>15</v>
      </c>
      <c r="J143" s="96"/>
      <c r="K143" s="111"/>
    </row>
    <row r="144" spans="1:11" x14ac:dyDescent="0.25">
      <c r="A144" s="90"/>
      <c r="B144" s="93"/>
      <c r="C144" s="93"/>
      <c r="D144" s="15">
        <v>2015</v>
      </c>
      <c r="E144" s="17">
        <f t="shared" si="10"/>
        <v>2259</v>
      </c>
      <c r="F144" s="16" t="s">
        <v>15</v>
      </c>
      <c r="G144" s="16" t="s">
        <v>15</v>
      </c>
      <c r="H144" s="17">
        <v>2259</v>
      </c>
      <c r="I144" s="16" t="s">
        <v>15</v>
      </c>
      <c r="J144" s="96"/>
      <c r="K144" s="111"/>
    </row>
    <row r="145" spans="1:11" x14ac:dyDescent="0.25">
      <c r="A145" s="90"/>
      <c r="B145" s="93"/>
      <c r="C145" s="93"/>
      <c r="D145" s="15">
        <v>2016</v>
      </c>
      <c r="E145" s="17">
        <f>H145</f>
        <v>240</v>
      </c>
      <c r="F145" s="16" t="s">
        <v>15</v>
      </c>
      <c r="G145" s="16" t="s">
        <v>15</v>
      </c>
      <c r="H145" s="17">
        <v>240</v>
      </c>
      <c r="I145" s="16" t="s">
        <v>15</v>
      </c>
      <c r="J145" s="96"/>
      <c r="K145" s="111"/>
    </row>
    <row r="146" spans="1:11" ht="18" customHeight="1" x14ac:dyDescent="0.25">
      <c r="A146" s="90"/>
      <c r="B146" s="93"/>
      <c r="C146" s="93"/>
      <c r="D146" s="15">
        <v>2017</v>
      </c>
      <c r="E146" s="17">
        <v>2000</v>
      </c>
      <c r="F146" s="20" t="s">
        <v>15</v>
      </c>
      <c r="G146" s="20" t="s">
        <v>15</v>
      </c>
      <c r="H146" s="17">
        <v>2000</v>
      </c>
      <c r="I146" s="20" t="s">
        <v>15</v>
      </c>
      <c r="J146" s="96"/>
      <c r="K146" s="111"/>
    </row>
    <row r="147" spans="1:11" s="11" customFormat="1" ht="18" customHeight="1" x14ac:dyDescent="0.25">
      <c r="A147" s="90"/>
      <c r="B147" s="93"/>
      <c r="C147" s="93"/>
      <c r="D147" s="15">
        <v>2018</v>
      </c>
      <c r="E147" s="17">
        <v>2300</v>
      </c>
      <c r="F147" s="16" t="s">
        <v>15</v>
      </c>
      <c r="G147" s="16" t="s">
        <v>15</v>
      </c>
      <c r="H147" s="17">
        <v>2300</v>
      </c>
      <c r="I147" s="16" t="s">
        <v>15</v>
      </c>
      <c r="J147" s="96"/>
      <c r="K147" s="111"/>
    </row>
    <row r="148" spans="1:11" s="11" customFormat="1" ht="18" customHeight="1" x14ac:dyDescent="0.25">
      <c r="A148" s="90"/>
      <c r="B148" s="93"/>
      <c r="C148" s="93"/>
      <c r="D148" s="15">
        <v>2019</v>
      </c>
      <c r="E148" s="17">
        <v>1700</v>
      </c>
      <c r="F148" s="16" t="s">
        <v>15</v>
      </c>
      <c r="G148" s="16" t="s">
        <v>15</v>
      </c>
      <c r="H148" s="17">
        <v>1700</v>
      </c>
      <c r="I148" s="16" t="s">
        <v>15</v>
      </c>
      <c r="J148" s="96"/>
      <c r="K148" s="111"/>
    </row>
    <row r="149" spans="1:11" s="11" customFormat="1" ht="17.25" customHeight="1" x14ac:dyDescent="0.25">
      <c r="A149" s="91"/>
      <c r="B149" s="94"/>
      <c r="C149" s="94"/>
      <c r="D149" s="15">
        <v>2020</v>
      </c>
      <c r="E149" s="17">
        <v>1500</v>
      </c>
      <c r="F149" s="20" t="s">
        <v>15</v>
      </c>
      <c r="G149" s="20" t="s">
        <v>15</v>
      </c>
      <c r="H149" s="17">
        <v>1500</v>
      </c>
      <c r="I149" s="20" t="s">
        <v>15</v>
      </c>
      <c r="J149" s="97"/>
      <c r="K149" s="112"/>
    </row>
    <row r="150" spans="1:11" ht="15.75" customHeight="1" x14ac:dyDescent="0.25">
      <c r="A150" s="89" t="s">
        <v>1</v>
      </c>
      <c r="B150" s="92" t="s">
        <v>67</v>
      </c>
      <c r="C150" s="92" t="s">
        <v>20</v>
      </c>
      <c r="D150" s="15" t="s">
        <v>0</v>
      </c>
      <c r="E150" s="24">
        <f>SUM(E151:E157)</f>
        <v>3018</v>
      </c>
      <c r="F150" s="16" t="s">
        <v>15</v>
      </c>
      <c r="G150" s="16" t="s">
        <v>15</v>
      </c>
      <c r="H150" s="24">
        <f>SUM(H151:H157)</f>
        <v>3018</v>
      </c>
      <c r="I150" s="16" t="s">
        <v>15</v>
      </c>
      <c r="J150" s="95" t="s">
        <v>64</v>
      </c>
      <c r="K150" s="110"/>
    </row>
    <row r="151" spans="1:11" x14ac:dyDescent="0.25">
      <c r="A151" s="90"/>
      <c r="B151" s="93"/>
      <c r="C151" s="93"/>
      <c r="D151" s="15">
        <v>2014</v>
      </c>
      <c r="E151" s="23">
        <f t="shared" ref="E151:E152" si="11">H151</f>
        <v>2518</v>
      </c>
      <c r="F151" s="16" t="s">
        <v>15</v>
      </c>
      <c r="G151" s="16" t="s">
        <v>15</v>
      </c>
      <c r="H151" s="23">
        <v>2518</v>
      </c>
      <c r="I151" s="16" t="s">
        <v>15</v>
      </c>
      <c r="J151" s="96"/>
      <c r="K151" s="111"/>
    </row>
    <row r="152" spans="1:11" x14ac:dyDescent="0.25">
      <c r="A152" s="90"/>
      <c r="B152" s="93"/>
      <c r="C152" s="93"/>
      <c r="D152" s="15">
        <v>2015</v>
      </c>
      <c r="E152" s="23">
        <f t="shared" si="11"/>
        <v>500</v>
      </c>
      <c r="F152" s="16" t="s">
        <v>15</v>
      </c>
      <c r="G152" s="16" t="s">
        <v>15</v>
      </c>
      <c r="H152" s="23">
        <v>500</v>
      </c>
      <c r="I152" s="16" t="s">
        <v>15</v>
      </c>
      <c r="J152" s="96"/>
      <c r="K152" s="111"/>
    </row>
    <row r="153" spans="1:11" x14ac:dyDescent="0.25">
      <c r="A153" s="90"/>
      <c r="B153" s="93"/>
      <c r="C153" s="93"/>
      <c r="D153" s="15">
        <v>2016</v>
      </c>
      <c r="E153" s="17" t="s">
        <v>15</v>
      </c>
      <c r="F153" s="16" t="s">
        <v>15</v>
      </c>
      <c r="G153" s="16" t="s">
        <v>15</v>
      </c>
      <c r="H153" s="17" t="s">
        <v>15</v>
      </c>
      <c r="I153" s="16" t="s">
        <v>15</v>
      </c>
      <c r="J153" s="96"/>
      <c r="K153" s="111"/>
    </row>
    <row r="154" spans="1:11" x14ac:dyDescent="0.25">
      <c r="A154" s="90"/>
      <c r="B154" s="93"/>
      <c r="C154" s="93"/>
      <c r="D154" s="15">
        <v>2017</v>
      </c>
      <c r="E154" s="19" t="s">
        <v>15</v>
      </c>
      <c r="F154" s="20" t="s">
        <v>15</v>
      </c>
      <c r="G154" s="20" t="s">
        <v>15</v>
      </c>
      <c r="H154" s="19" t="s">
        <v>15</v>
      </c>
      <c r="I154" s="20" t="s">
        <v>15</v>
      </c>
      <c r="J154" s="96"/>
      <c r="K154" s="111"/>
    </row>
    <row r="155" spans="1:11" s="11" customFormat="1" x14ac:dyDescent="0.25">
      <c r="A155" s="90"/>
      <c r="B155" s="93"/>
      <c r="C155" s="93"/>
      <c r="D155" s="15">
        <v>2018</v>
      </c>
      <c r="E155" s="19" t="s">
        <v>15</v>
      </c>
      <c r="F155" s="16" t="s">
        <v>15</v>
      </c>
      <c r="G155" s="16" t="s">
        <v>15</v>
      </c>
      <c r="H155" s="19" t="s">
        <v>15</v>
      </c>
      <c r="I155" s="16" t="s">
        <v>15</v>
      </c>
      <c r="J155" s="96"/>
      <c r="K155" s="111"/>
    </row>
    <row r="156" spans="1:11" s="11" customFormat="1" x14ac:dyDescent="0.25">
      <c r="A156" s="90"/>
      <c r="B156" s="93"/>
      <c r="C156" s="93"/>
      <c r="D156" s="15">
        <v>2019</v>
      </c>
      <c r="E156" s="19" t="s">
        <v>15</v>
      </c>
      <c r="F156" s="16" t="s">
        <v>15</v>
      </c>
      <c r="G156" s="16" t="s">
        <v>15</v>
      </c>
      <c r="H156" s="19" t="s">
        <v>15</v>
      </c>
      <c r="I156" s="16" t="s">
        <v>15</v>
      </c>
      <c r="J156" s="96"/>
      <c r="K156" s="111"/>
    </row>
    <row r="157" spans="1:11" s="11" customFormat="1" ht="32.25" customHeight="1" x14ac:dyDescent="0.25">
      <c r="A157" s="91"/>
      <c r="B157" s="94"/>
      <c r="C157" s="94"/>
      <c r="D157" s="15">
        <v>2020</v>
      </c>
      <c r="E157" s="19" t="s">
        <v>15</v>
      </c>
      <c r="F157" s="20" t="s">
        <v>15</v>
      </c>
      <c r="G157" s="20" t="s">
        <v>15</v>
      </c>
      <c r="H157" s="19" t="s">
        <v>15</v>
      </c>
      <c r="I157" s="20" t="s">
        <v>15</v>
      </c>
      <c r="J157" s="97"/>
      <c r="K157" s="112"/>
    </row>
    <row r="158" spans="1:11" ht="16.5" customHeight="1" x14ac:dyDescent="0.25">
      <c r="A158" s="174" t="s">
        <v>16</v>
      </c>
      <c r="B158" s="175" t="s">
        <v>69</v>
      </c>
      <c r="C158" s="176" t="s">
        <v>77</v>
      </c>
      <c r="D158" s="45" t="s">
        <v>0</v>
      </c>
      <c r="E158" s="62">
        <f>SUM(E159:E165)</f>
        <v>34640.800000000003</v>
      </c>
      <c r="F158" s="59" t="s">
        <v>15</v>
      </c>
      <c r="G158" s="59" t="s">
        <v>15</v>
      </c>
      <c r="H158" s="62">
        <f>SUM(H159:H165)</f>
        <v>34640.800000000003</v>
      </c>
      <c r="I158" s="59" t="s">
        <v>15</v>
      </c>
      <c r="J158" s="175" t="s">
        <v>56</v>
      </c>
      <c r="K158" s="177"/>
    </row>
    <row r="159" spans="1:11" ht="22.5" customHeight="1" x14ac:dyDescent="0.25">
      <c r="A159" s="174"/>
      <c r="B159" s="175"/>
      <c r="C159" s="176"/>
      <c r="D159" s="45">
        <v>2014</v>
      </c>
      <c r="E159" s="43">
        <f>E167+E175</f>
        <v>1940</v>
      </c>
      <c r="F159" s="59" t="s">
        <v>15</v>
      </c>
      <c r="G159" s="59" t="s">
        <v>15</v>
      </c>
      <c r="H159" s="43">
        <f>H167+H175</f>
        <v>1940</v>
      </c>
      <c r="I159" s="59" t="s">
        <v>15</v>
      </c>
      <c r="J159" s="175"/>
      <c r="K159" s="177"/>
    </row>
    <row r="160" spans="1:11" ht="20.25" customHeight="1" x14ac:dyDescent="0.25">
      <c r="A160" s="174"/>
      <c r="B160" s="175"/>
      <c r="C160" s="176"/>
      <c r="D160" s="45">
        <v>2015</v>
      </c>
      <c r="E160" s="43">
        <f>E176</f>
        <v>60</v>
      </c>
      <c r="F160" s="59" t="s">
        <v>15</v>
      </c>
      <c r="G160" s="59" t="s">
        <v>15</v>
      </c>
      <c r="H160" s="43">
        <f>H176</f>
        <v>60</v>
      </c>
      <c r="I160" s="59" t="s">
        <v>15</v>
      </c>
      <c r="J160" s="175"/>
      <c r="K160" s="177"/>
    </row>
    <row r="161" spans="1:11" ht="18.75" customHeight="1" x14ac:dyDescent="0.25">
      <c r="A161" s="174"/>
      <c r="B161" s="175"/>
      <c r="C161" s="176"/>
      <c r="D161" s="45">
        <v>2016</v>
      </c>
      <c r="E161" s="43" t="s">
        <v>15</v>
      </c>
      <c r="F161" s="59" t="s">
        <v>15</v>
      </c>
      <c r="G161" s="59" t="s">
        <v>15</v>
      </c>
      <c r="H161" s="43" t="s">
        <v>15</v>
      </c>
      <c r="I161" s="59" t="s">
        <v>15</v>
      </c>
      <c r="J161" s="175"/>
      <c r="K161" s="177"/>
    </row>
    <row r="162" spans="1:11" ht="23.25" customHeight="1" x14ac:dyDescent="0.25">
      <c r="A162" s="174"/>
      <c r="B162" s="175"/>
      <c r="C162" s="176"/>
      <c r="D162" s="46">
        <v>2017</v>
      </c>
      <c r="E162" s="43" t="s">
        <v>15</v>
      </c>
      <c r="F162" s="59" t="s">
        <v>15</v>
      </c>
      <c r="G162" s="59" t="s">
        <v>15</v>
      </c>
      <c r="H162" s="43" t="s">
        <v>15</v>
      </c>
      <c r="I162" s="59" t="s">
        <v>15</v>
      </c>
      <c r="J162" s="175"/>
      <c r="K162" s="177"/>
    </row>
    <row r="163" spans="1:11" s="10" customFormat="1" ht="21.75" customHeight="1" x14ac:dyDescent="0.25">
      <c r="A163" s="174"/>
      <c r="B163" s="175"/>
      <c r="C163" s="176"/>
      <c r="D163" s="46">
        <v>2018</v>
      </c>
      <c r="E163" s="43">
        <f>H163</f>
        <v>16320.4</v>
      </c>
      <c r="F163" s="59" t="s">
        <v>15</v>
      </c>
      <c r="G163" s="59" t="s">
        <v>15</v>
      </c>
      <c r="H163" s="43">
        <f>H171</f>
        <v>16320.4</v>
      </c>
      <c r="I163" s="59" t="s">
        <v>15</v>
      </c>
      <c r="J163" s="175"/>
      <c r="K163" s="177"/>
    </row>
    <row r="164" spans="1:11" s="10" customFormat="1" ht="21.75" customHeight="1" x14ac:dyDescent="0.25">
      <c r="A164" s="174"/>
      <c r="B164" s="175"/>
      <c r="C164" s="176"/>
      <c r="D164" s="46">
        <v>2019</v>
      </c>
      <c r="E164" s="43">
        <f>H164</f>
        <v>16320.4</v>
      </c>
      <c r="F164" s="59" t="s">
        <v>15</v>
      </c>
      <c r="G164" s="59" t="s">
        <v>15</v>
      </c>
      <c r="H164" s="43">
        <f>H172</f>
        <v>16320.4</v>
      </c>
      <c r="I164" s="59" t="s">
        <v>15</v>
      </c>
      <c r="J164" s="175"/>
      <c r="K164" s="177"/>
    </row>
    <row r="165" spans="1:11" s="10" customFormat="1" ht="22.5" customHeight="1" x14ac:dyDescent="0.25">
      <c r="A165" s="174"/>
      <c r="B165" s="175"/>
      <c r="C165" s="176"/>
      <c r="D165" s="46">
        <v>2020</v>
      </c>
      <c r="E165" s="43" t="s">
        <v>15</v>
      </c>
      <c r="F165" s="59" t="s">
        <v>15</v>
      </c>
      <c r="G165" s="59" t="s">
        <v>15</v>
      </c>
      <c r="H165" s="43" t="s">
        <v>15</v>
      </c>
      <c r="I165" s="59" t="s">
        <v>15</v>
      </c>
      <c r="J165" s="175"/>
      <c r="K165" s="177"/>
    </row>
    <row r="166" spans="1:11" ht="15.6" customHeight="1" x14ac:dyDescent="0.25">
      <c r="A166" s="104" t="s">
        <v>59</v>
      </c>
      <c r="B166" s="107" t="s">
        <v>78</v>
      </c>
      <c r="C166" s="92" t="s">
        <v>77</v>
      </c>
      <c r="D166" s="15" t="s">
        <v>0</v>
      </c>
      <c r="E166" s="17">
        <f>SUM(E167:E173)</f>
        <v>34440.800000000003</v>
      </c>
      <c r="F166" s="16" t="s">
        <v>15</v>
      </c>
      <c r="G166" s="16" t="s">
        <v>15</v>
      </c>
      <c r="H166" s="17">
        <f>SUM(H167:H173)</f>
        <v>34440.800000000003</v>
      </c>
      <c r="I166" s="16" t="s">
        <v>15</v>
      </c>
      <c r="J166" s="95" t="s">
        <v>19</v>
      </c>
      <c r="K166" s="110"/>
    </row>
    <row r="167" spans="1:11" ht="15.6" customHeight="1" x14ac:dyDescent="0.25">
      <c r="A167" s="105"/>
      <c r="B167" s="108"/>
      <c r="C167" s="93"/>
      <c r="D167" s="15">
        <v>2014</v>
      </c>
      <c r="E167" s="17">
        <f t="shared" ref="E167" si="12">H167</f>
        <v>1800</v>
      </c>
      <c r="F167" s="16" t="s">
        <v>15</v>
      </c>
      <c r="G167" s="16" t="s">
        <v>15</v>
      </c>
      <c r="H167" s="17">
        <v>1800</v>
      </c>
      <c r="I167" s="16" t="s">
        <v>15</v>
      </c>
      <c r="J167" s="96"/>
      <c r="K167" s="111"/>
    </row>
    <row r="168" spans="1:11" ht="15.6" customHeight="1" x14ac:dyDescent="0.25">
      <c r="A168" s="105"/>
      <c r="B168" s="108"/>
      <c r="C168" s="93"/>
      <c r="D168" s="15">
        <v>2015</v>
      </c>
      <c r="E168" s="17" t="s">
        <v>15</v>
      </c>
      <c r="F168" s="16" t="s">
        <v>15</v>
      </c>
      <c r="G168" s="16" t="s">
        <v>15</v>
      </c>
      <c r="H168" s="17" t="s">
        <v>15</v>
      </c>
      <c r="I168" s="16" t="s">
        <v>15</v>
      </c>
      <c r="J168" s="96"/>
      <c r="K168" s="111"/>
    </row>
    <row r="169" spans="1:11" ht="15.6" customHeight="1" x14ac:dyDescent="0.25">
      <c r="A169" s="105"/>
      <c r="B169" s="108"/>
      <c r="C169" s="93"/>
      <c r="D169" s="15">
        <v>2016</v>
      </c>
      <c r="E169" s="17" t="s">
        <v>15</v>
      </c>
      <c r="F169" s="16" t="s">
        <v>15</v>
      </c>
      <c r="G169" s="16" t="s">
        <v>15</v>
      </c>
      <c r="H169" s="17" t="s">
        <v>15</v>
      </c>
      <c r="I169" s="16" t="s">
        <v>15</v>
      </c>
      <c r="J169" s="96"/>
      <c r="K169" s="111"/>
    </row>
    <row r="170" spans="1:11" ht="15.6" customHeight="1" x14ac:dyDescent="0.25">
      <c r="A170" s="105"/>
      <c r="B170" s="108"/>
      <c r="C170" s="93"/>
      <c r="D170" s="15">
        <v>2017</v>
      </c>
      <c r="E170" s="17" t="s">
        <v>15</v>
      </c>
      <c r="F170" s="20" t="s">
        <v>15</v>
      </c>
      <c r="G170" s="20" t="s">
        <v>15</v>
      </c>
      <c r="H170" s="17" t="s">
        <v>15</v>
      </c>
      <c r="I170" s="20" t="s">
        <v>15</v>
      </c>
      <c r="J170" s="96"/>
      <c r="K170" s="111"/>
    </row>
    <row r="171" spans="1:11" s="11" customFormat="1" ht="15.6" customHeight="1" x14ac:dyDescent="0.25">
      <c r="A171" s="105"/>
      <c r="B171" s="108"/>
      <c r="C171" s="93"/>
      <c r="D171" s="15">
        <v>2018</v>
      </c>
      <c r="E171" s="17">
        <v>16320.4</v>
      </c>
      <c r="F171" s="16" t="s">
        <v>15</v>
      </c>
      <c r="G171" s="16" t="s">
        <v>15</v>
      </c>
      <c r="H171" s="17">
        <v>16320.4</v>
      </c>
      <c r="I171" s="16" t="s">
        <v>15</v>
      </c>
      <c r="J171" s="96"/>
      <c r="K171" s="111"/>
    </row>
    <row r="172" spans="1:11" s="11" customFormat="1" ht="15.6" customHeight="1" x14ac:dyDescent="0.25">
      <c r="A172" s="105"/>
      <c r="B172" s="108"/>
      <c r="C172" s="93"/>
      <c r="D172" s="15">
        <v>2019</v>
      </c>
      <c r="E172" s="17">
        <v>16320.4</v>
      </c>
      <c r="F172" s="16" t="s">
        <v>15</v>
      </c>
      <c r="G172" s="16" t="s">
        <v>15</v>
      </c>
      <c r="H172" s="17">
        <v>16320.4</v>
      </c>
      <c r="I172" s="16" t="s">
        <v>15</v>
      </c>
      <c r="J172" s="96"/>
      <c r="K172" s="111"/>
    </row>
    <row r="173" spans="1:11" s="11" customFormat="1" ht="15.6" customHeight="1" x14ac:dyDescent="0.25">
      <c r="A173" s="106"/>
      <c r="B173" s="109"/>
      <c r="C173" s="94"/>
      <c r="D173" s="15">
        <v>2020</v>
      </c>
      <c r="E173" s="17" t="s">
        <v>15</v>
      </c>
      <c r="F173" s="20" t="s">
        <v>15</v>
      </c>
      <c r="G173" s="20" t="s">
        <v>15</v>
      </c>
      <c r="H173" s="17" t="s">
        <v>15</v>
      </c>
      <c r="I173" s="20" t="s">
        <v>15</v>
      </c>
      <c r="J173" s="97"/>
      <c r="K173" s="112"/>
    </row>
    <row r="174" spans="1:11" ht="15.6" customHeight="1" x14ac:dyDescent="0.25">
      <c r="A174" s="89" t="s">
        <v>60</v>
      </c>
      <c r="B174" s="92" t="s">
        <v>83</v>
      </c>
      <c r="C174" s="92" t="s">
        <v>20</v>
      </c>
      <c r="D174" s="15" t="s">
        <v>0</v>
      </c>
      <c r="E174" s="24">
        <f>SUM(E175:E181)</f>
        <v>200</v>
      </c>
      <c r="F174" s="16" t="s">
        <v>15</v>
      </c>
      <c r="G174" s="16" t="s">
        <v>15</v>
      </c>
      <c r="H174" s="24">
        <f>SUM(H175:H181)</f>
        <v>200</v>
      </c>
      <c r="I174" s="16" t="s">
        <v>15</v>
      </c>
      <c r="J174" s="95" t="s">
        <v>55</v>
      </c>
      <c r="K174" s="110"/>
    </row>
    <row r="175" spans="1:11" ht="15.6" customHeight="1" x14ac:dyDescent="0.25">
      <c r="A175" s="90"/>
      <c r="B175" s="93"/>
      <c r="C175" s="93"/>
      <c r="D175" s="15">
        <v>2014</v>
      </c>
      <c r="E175" s="23">
        <f t="shared" ref="E175:E176" si="13">H175</f>
        <v>140</v>
      </c>
      <c r="F175" s="16" t="s">
        <v>15</v>
      </c>
      <c r="G175" s="16" t="s">
        <v>15</v>
      </c>
      <c r="H175" s="23">
        <v>140</v>
      </c>
      <c r="I175" s="16" t="s">
        <v>15</v>
      </c>
      <c r="J175" s="96"/>
      <c r="K175" s="111"/>
    </row>
    <row r="176" spans="1:11" ht="15.6" customHeight="1" x14ac:dyDescent="0.25">
      <c r="A176" s="90"/>
      <c r="B176" s="93"/>
      <c r="C176" s="93"/>
      <c r="D176" s="15">
        <v>2015</v>
      </c>
      <c r="E176" s="23">
        <f t="shared" si="13"/>
        <v>60</v>
      </c>
      <c r="F176" s="16" t="s">
        <v>15</v>
      </c>
      <c r="G176" s="16" t="s">
        <v>15</v>
      </c>
      <c r="H176" s="23">
        <v>60</v>
      </c>
      <c r="I176" s="16" t="s">
        <v>15</v>
      </c>
      <c r="J176" s="96"/>
      <c r="K176" s="111"/>
    </row>
    <row r="177" spans="1:11" ht="15.6" customHeight="1" x14ac:dyDescent="0.25">
      <c r="A177" s="90"/>
      <c r="B177" s="93"/>
      <c r="C177" s="93"/>
      <c r="D177" s="15">
        <v>2016</v>
      </c>
      <c r="E177" s="17" t="s">
        <v>15</v>
      </c>
      <c r="F177" s="16" t="s">
        <v>15</v>
      </c>
      <c r="G177" s="16" t="s">
        <v>15</v>
      </c>
      <c r="H177" s="17" t="s">
        <v>15</v>
      </c>
      <c r="I177" s="16" t="s">
        <v>15</v>
      </c>
      <c r="J177" s="96"/>
      <c r="K177" s="111"/>
    </row>
    <row r="178" spans="1:11" ht="15.6" customHeight="1" x14ac:dyDescent="0.25">
      <c r="A178" s="90"/>
      <c r="B178" s="93"/>
      <c r="C178" s="93"/>
      <c r="D178" s="15">
        <v>2017</v>
      </c>
      <c r="E178" s="19" t="s">
        <v>15</v>
      </c>
      <c r="F178" s="20" t="s">
        <v>15</v>
      </c>
      <c r="G178" s="20" t="s">
        <v>15</v>
      </c>
      <c r="H178" s="19" t="s">
        <v>15</v>
      </c>
      <c r="I178" s="20" t="s">
        <v>15</v>
      </c>
      <c r="J178" s="96"/>
      <c r="K178" s="111"/>
    </row>
    <row r="179" spans="1:11" s="11" customFormat="1" ht="15.6" customHeight="1" x14ac:dyDescent="0.25">
      <c r="A179" s="90"/>
      <c r="B179" s="93"/>
      <c r="C179" s="93"/>
      <c r="D179" s="15">
        <v>2018</v>
      </c>
      <c r="E179" s="19" t="s">
        <v>15</v>
      </c>
      <c r="F179" s="16" t="s">
        <v>15</v>
      </c>
      <c r="G179" s="16" t="s">
        <v>15</v>
      </c>
      <c r="H179" s="19" t="s">
        <v>15</v>
      </c>
      <c r="I179" s="16" t="s">
        <v>15</v>
      </c>
      <c r="J179" s="96"/>
      <c r="K179" s="111"/>
    </row>
    <row r="180" spans="1:11" s="11" customFormat="1" ht="15.6" customHeight="1" x14ac:dyDescent="0.25">
      <c r="A180" s="90"/>
      <c r="B180" s="93"/>
      <c r="C180" s="93"/>
      <c r="D180" s="15">
        <v>2019</v>
      </c>
      <c r="E180" s="19" t="s">
        <v>15</v>
      </c>
      <c r="F180" s="16" t="s">
        <v>15</v>
      </c>
      <c r="G180" s="16" t="s">
        <v>15</v>
      </c>
      <c r="H180" s="19" t="s">
        <v>15</v>
      </c>
      <c r="I180" s="16" t="s">
        <v>15</v>
      </c>
      <c r="J180" s="96"/>
      <c r="K180" s="111"/>
    </row>
    <row r="181" spans="1:11" s="11" customFormat="1" ht="15.6" customHeight="1" x14ac:dyDescent="0.25">
      <c r="A181" s="91"/>
      <c r="B181" s="94"/>
      <c r="C181" s="94"/>
      <c r="D181" s="15">
        <v>2020</v>
      </c>
      <c r="E181" s="19" t="s">
        <v>15</v>
      </c>
      <c r="F181" s="20" t="s">
        <v>15</v>
      </c>
      <c r="G181" s="20" t="s">
        <v>15</v>
      </c>
      <c r="H181" s="19" t="s">
        <v>15</v>
      </c>
      <c r="I181" s="20" t="s">
        <v>15</v>
      </c>
      <c r="J181" s="97"/>
      <c r="K181" s="112"/>
    </row>
    <row r="182" spans="1:11" ht="18.600000000000001" customHeight="1" x14ac:dyDescent="0.25">
      <c r="A182" s="113" t="s">
        <v>61</v>
      </c>
      <c r="B182" s="78" t="s">
        <v>58</v>
      </c>
      <c r="C182" s="116" t="s">
        <v>27</v>
      </c>
      <c r="D182" s="57" t="s">
        <v>0</v>
      </c>
      <c r="E182" s="60">
        <f>SUM(E183:E189)</f>
        <v>1000</v>
      </c>
      <c r="F182" s="59" t="s">
        <v>15</v>
      </c>
      <c r="G182" s="59" t="s">
        <v>15</v>
      </c>
      <c r="H182" s="60">
        <f>SUM(H183:H189)</f>
        <v>1000</v>
      </c>
      <c r="I182" s="59" t="s">
        <v>15</v>
      </c>
      <c r="J182" s="78" t="s">
        <v>65</v>
      </c>
      <c r="K182" s="84"/>
    </row>
    <row r="183" spans="1:11" ht="18.75" customHeight="1" x14ac:dyDescent="0.25">
      <c r="A183" s="114"/>
      <c r="B183" s="79"/>
      <c r="C183" s="117"/>
      <c r="D183" s="57">
        <v>2014</v>
      </c>
      <c r="E183" s="60">
        <f>E191+E199</f>
        <v>480</v>
      </c>
      <c r="F183" s="59" t="s">
        <v>15</v>
      </c>
      <c r="G183" s="59" t="s">
        <v>15</v>
      </c>
      <c r="H183" s="60">
        <f>H191+H199</f>
        <v>480</v>
      </c>
      <c r="I183" s="59" t="s">
        <v>15</v>
      </c>
      <c r="J183" s="79"/>
      <c r="K183" s="85"/>
    </row>
    <row r="184" spans="1:11" ht="18.75" customHeight="1" x14ac:dyDescent="0.25">
      <c r="A184" s="114"/>
      <c r="B184" s="79"/>
      <c r="C184" s="117"/>
      <c r="D184" s="57">
        <v>2015</v>
      </c>
      <c r="E184" s="60">
        <f>E200</f>
        <v>70</v>
      </c>
      <c r="F184" s="59" t="s">
        <v>15</v>
      </c>
      <c r="G184" s="59" t="s">
        <v>15</v>
      </c>
      <c r="H184" s="60">
        <f>H200</f>
        <v>70</v>
      </c>
      <c r="I184" s="59" t="s">
        <v>15</v>
      </c>
      <c r="J184" s="79"/>
      <c r="K184" s="85"/>
    </row>
    <row r="185" spans="1:11" ht="18.75" customHeight="1" x14ac:dyDescent="0.25">
      <c r="A185" s="114"/>
      <c r="B185" s="79"/>
      <c r="C185" s="117"/>
      <c r="D185" s="57">
        <v>2016</v>
      </c>
      <c r="E185" s="43">
        <f>H185</f>
        <v>250</v>
      </c>
      <c r="F185" s="59" t="s">
        <v>15</v>
      </c>
      <c r="G185" s="59" t="s">
        <v>15</v>
      </c>
      <c r="H185" s="43">
        <f>H201</f>
        <v>250</v>
      </c>
      <c r="I185" s="59" t="s">
        <v>15</v>
      </c>
      <c r="J185" s="79"/>
      <c r="K185" s="85"/>
    </row>
    <row r="186" spans="1:11" ht="18.75" customHeight="1" x14ac:dyDescent="0.25">
      <c r="A186" s="114"/>
      <c r="B186" s="79"/>
      <c r="C186" s="117"/>
      <c r="D186" s="61">
        <v>2017</v>
      </c>
      <c r="E186" s="43" t="s">
        <v>15</v>
      </c>
      <c r="F186" s="59" t="s">
        <v>15</v>
      </c>
      <c r="G186" s="59" t="s">
        <v>15</v>
      </c>
      <c r="H186" s="43" t="s">
        <v>15</v>
      </c>
      <c r="I186" s="59" t="s">
        <v>15</v>
      </c>
      <c r="J186" s="79"/>
      <c r="K186" s="85"/>
    </row>
    <row r="187" spans="1:11" s="10" customFormat="1" ht="18.75" customHeight="1" x14ac:dyDescent="0.25">
      <c r="A187" s="114"/>
      <c r="B187" s="79"/>
      <c r="C187" s="117"/>
      <c r="D187" s="61">
        <v>2018</v>
      </c>
      <c r="E187" s="43">
        <v>200</v>
      </c>
      <c r="F187" s="59" t="s">
        <v>15</v>
      </c>
      <c r="G187" s="59" t="s">
        <v>15</v>
      </c>
      <c r="H187" s="43">
        <v>200</v>
      </c>
      <c r="I187" s="59" t="s">
        <v>15</v>
      </c>
      <c r="J187" s="79"/>
      <c r="K187" s="85"/>
    </row>
    <row r="188" spans="1:11" s="10" customFormat="1" ht="19.5" customHeight="1" x14ac:dyDescent="0.25">
      <c r="A188" s="114"/>
      <c r="B188" s="79"/>
      <c r="C188" s="117"/>
      <c r="D188" s="61">
        <v>2019</v>
      </c>
      <c r="E188" s="43" t="s">
        <v>15</v>
      </c>
      <c r="F188" s="59" t="s">
        <v>15</v>
      </c>
      <c r="G188" s="59" t="s">
        <v>15</v>
      </c>
      <c r="H188" s="43" t="s">
        <v>15</v>
      </c>
      <c r="I188" s="59" t="s">
        <v>15</v>
      </c>
      <c r="J188" s="79"/>
      <c r="K188" s="85"/>
    </row>
    <row r="189" spans="1:11" s="10" customFormat="1" ht="22.5" customHeight="1" x14ac:dyDescent="0.25">
      <c r="A189" s="115"/>
      <c r="B189" s="80"/>
      <c r="C189" s="118"/>
      <c r="D189" s="61">
        <v>2020</v>
      </c>
      <c r="E189" s="43" t="s">
        <v>15</v>
      </c>
      <c r="F189" s="59" t="s">
        <v>15</v>
      </c>
      <c r="G189" s="59" t="s">
        <v>15</v>
      </c>
      <c r="H189" s="43" t="s">
        <v>15</v>
      </c>
      <c r="I189" s="59" t="s">
        <v>15</v>
      </c>
      <c r="J189" s="80"/>
      <c r="K189" s="86"/>
    </row>
    <row r="190" spans="1:11" ht="15.6" customHeight="1" x14ac:dyDescent="0.25">
      <c r="A190" s="89" t="s">
        <v>62</v>
      </c>
      <c r="B190" s="92" t="s">
        <v>41</v>
      </c>
      <c r="C190" s="92" t="s">
        <v>76</v>
      </c>
      <c r="D190" s="15" t="s">
        <v>0</v>
      </c>
      <c r="E190" s="12">
        <f>SUM(E191:E197)</f>
        <v>320</v>
      </c>
      <c r="F190" s="8" t="s">
        <v>15</v>
      </c>
      <c r="G190" s="16" t="s">
        <v>15</v>
      </c>
      <c r="H190" s="12">
        <f>SUM(H191:H197)</f>
        <v>320</v>
      </c>
      <c r="I190" s="16" t="s">
        <v>15</v>
      </c>
      <c r="J190" s="95" t="s">
        <v>42</v>
      </c>
      <c r="K190" s="98"/>
    </row>
    <row r="191" spans="1:11" ht="15.6" customHeight="1" x14ac:dyDescent="0.25">
      <c r="A191" s="90"/>
      <c r="B191" s="93"/>
      <c r="C191" s="93"/>
      <c r="D191" s="15">
        <v>2014</v>
      </c>
      <c r="E191" s="12">
        <f t="shared" ref="E191" si="14">H191</f>
        <v>120</v>
      </c>
      <c r="F191" s="8" t="s">
        <v>15</v>
      </c>
      <c r="G191" s="16" t="s">
        <v>15</v>
      </c>
      <c r="H191" s="12">
        <v>120</v>
      </c>
      <c r="I191" s="16" t="s">
        <v>15</v>
      </c>
      <c r="J191" s="96"/>
      <c r="K191" s="99"/>
    </row>
    <row r="192" spans="1:11" ht="15.6" customHeight="1" x14ac:dyDescent="0.25">
      <c r="A192" s="90"/>
      <c r="B192" s="93"/>
      <c r="C192" s="93"/>
      <c r="D192" s="15">
        <v>2015</v>
      </c>
      <c r="E192" s="12" t="s">
        <v>15</v>
      </c>
      <c r="F192" s="8" t="s">
        <v>15</v>
      </c>
      <c r="G192" s="16" t="s">
        <v>15</v>
      </c>
      <c r="H192" s="12" t="s">
        <v>15</v>
      </c>
      <c r="I192" s="16" t="s">
        <v>15</v>
      </c>
      <c r="J192" s="96"/>
      <c r="K192" s="99"/>
    </row>
    <row r="193" spans="1:11" ht="15.6" customHeight="1" x14ac:dyDescent="0.25">
      <c r="A193" s="90"/>
      <c r="B193" s="93"/>
      <c r="C193" s="93"/>
      <c r="D193" s="26">
        <v>2016</v>
      </c>
      <c r="E193" s="25" t="s">
        <v>15</v>
      </c>
      <c r="F193" s="8" t="s">
        <v>15</v>
      </c>
      <c r="G193" s="16" t="s">
        <v>15</v>
      </c>
      <c r="H193" s="25" t="s">
        <v>15</v>
      </c>
      <c r="I193" s="16" t="s">
        <v>15</v>
      </c>
      <c r="J193" s="96"/>
      <c r="K193" s="99"/>
    </row>
    <row r="194" spans="1:11" ht="15.6" customHeight="1" x14ac:dyDescent="0.25">
      <c r="A194" s="90"/>
      <c r="B194" s="93"/>
      <c r="C194" s="93"/>
      <c r="D194" s="15">
        <v>2017</v>
      </c>
      <c r="E194" s="27" t="s">
        <v>15</v>
      </c>
      <c r="F194" s="19" t="s">
        <v>15</v>
      </c>
      <c r="G194" s="16" t="s">
        <v>15</v>
      </c>
      <c r="H194" s="27" t="s">
        <v>15</v>
      </c>
      <c r="I194" s="16" t="s">
        <v>15</v>
      </c>
      <c r="J194" s="96"/>
      <c r="K194" s="99"/>
    </row>
    <row r="195" spans="1:11" s="11" customFormat="1" ht="15.6" customHeight="1" x14ac:dyDescent="0.25">
      <c r="A195" s="90"/>
      <c r="B195" s="93"/>
      <c r="C195" s="93"/>
      <c r="D195" s="15">
        <v>2018</v>
      </c>
      <c r="E195" s="27">
        <v>200</v>
      </c>
      <c r="F195" s="19" t="s">
        <v>15</v>
      </c>
      <c r="G195" s="16" t="s">
        <v>15</v>
      </c>
      <c r="H195" s="27">
        <v>200</v>
      </c>
      <c r="I195" s="16" t="s">
        <v>15</v>
      </c>
      <c r="J195" s="96"/>
      <c r="K195" s="99"/>
    </row>
    <row r="196" spans="1:11" s="11" customFormat="1" ht="15.6" customHeight="1" x14ac:dyDescent="0.25">
      <c r="A196" s="90"/>
      <c r="B196" s="93"/>
      <c r="C196" s="93"/>
      <c r="D196" s="15">
        <v>2019</v>
      </c>
      <c r="E196" s="27" t="s">
        <v>15</v>
      </c>
      <c r="F196" s="19" t="s">
        <v>15</v>
      </c>
      <c r="G196" s="16" t="s">
        <v>15</v>
      </c>
      <c r="H196" s="27" t="s">
        <v>15</v>
      </c>
      <c r="I196" s="16" t="s">
        <v>15</v>
      </c>
      <c r="J196" s="96"/>
      <c r="K196" s="99"/>
    </row>
    <row r="197" spans="1:11" s="11" customFormat="1" ht="15.6" customHeight="1" x14ac:dyDescent="0.25">
      <c r="A197" s="91"/>
      <c r="B197" s="94"/>
      <c r="C197" s="94"/>
      <c r="D197" s="15">
        <v>2020</v>
      </c>
      <c r="E197" s="27" t="s">
        <v>15</v>
      </c>
      <c r="F197" s="19" t="s">
        <v>15</v>
      </c>
      <c r="G197" s="16" t="s">
        <v>15</v>
      </c>
      <c r="H197" s="27" t="s">
        <v>15</v>
      </c>
      <c r="I197" s="16" t="s">
        <v>15</v>
      </c>
      <c r="J197" s="97"/>
      <c r="K197" s="100"/>
    </row>
    <row r="198" spans="1:11" s="38" customFormat="1" ht="15.6" customHeight="1" x14ac:dyDescent="0.25">
      <c r="A198" s="87" t="s">
        <v>63</v>
      </c>
      <c r="B198" s="101" t="s">
        <v>82</v>
      </c>
      <c r="C198" s="101" t="s">
        <v>20</v>
      </c>
      <c r="D198" s="69" t="s">
        <v>0</v>
      </c>
      <c r="E198" s="8">
        <f>SUM(E199:E205)</f>
        <v>680</v>
      </c>
      <c r="F198" s="8" t="s">
        <v>15</v>
      </c>
      <c r="G198" s="16" t="s">
        <v>15</v>
      </c>
      <c r="H198" s="8">
        <f>SUM(H199:H205)</f>
        <v>680</v>
      </c>
      <c r="I198" s="16" t="s">
        <v>15</v>
      </c>
      <c r="J198" s="102" t="s">
        <v>81</v>
      </c>
      <c r="K198" s="103"/>
    </row>
    <row r="199" spans="1:11" s="38" customFormat="1" ht="15.6" customHeight="1" x14ac:dyDescent="0.25">
      <c r="A199" s="88"/>
      <c r="B199" s="101"/>
      <c r="C199" s="101"/>
      <c r="D199" s="69">
        <v>2014</v>
      </c>
      <c r="E199" s="8">
        <f t="shared" ref="E199:E200" si="15">H199</f>
        <v>360</v>
      </c>
      <c r="F199" s="8" t="s">
        <v>15</v>
      </c>
      <c r="G199" s="16" t="s">
        <v>15</v>
      </c>
      <c r="H199" s="8">
        <v>360</v>
      </c>
      <c r="I199" s="16" t="s">
        <v>15</v>
      </c>
      <c r="J199" s="102"/>
      <c r="K199" s="103"/>
    </row>
    <row r="200" spans="1:11" s="38" customFormat="1" ht="15.6" customHeight="1" x14ac:dyDescent="0.25">
      <c r="A200" s="88"/>
      <c r="B200" s="101"/>
      <c r="C200" s="101"/>
      <c r="D200" s="69">
        <v>2015</v>
      </c>
      <c r="E200" s="8">
        <f t="shared" si="15"/>
        <v>70</v>
      </c>
      <c r="F200" s="8" t="s">
        <v>15</v>
      </c>
      <c r="G200" s="16" t="s">
        <v>15</v>
      </c>
      <c r="H200" s="8">
        <v>70</v>
      </c>
      <c r="I200" s="16" t="s">
        <v>15</v>
      </c>
      <c r="J200" s="102"/>
      <c r="K200" s="103"/>
    </row>
    <row r="201" spans="1:11" s="38" customFormat="1" ht="15.6" customHeight="1" x14ac:dyDescent="0.25">
      <c r="A201" s="88"/>
      <c r="B201" s="101"/>
      <c r="C201" s="101"/>
      <c r="D201" s="69">
        <v>2016</v>
      </c>
      <c r="E201" s="25">
        <f>H201</f>
        <v>250</v>
      </c>
      <c r="F201" s="8" t="s">
        <v>15</v>
      </c>
      <c r="G201" s="16" t="s">
        <v>15</v>
      </c>
      <c r="H201" s="25">
        <v>250</v>
      </c>
      <c r="I201" s="16" t="s">
        <v>15</v>
      </c>
      <c r="J201" s="102"/>
      <c r="K201" s="103"/>
    </row>
    <row r="202" spans="1:11" s="38" customFormat="1" ht="15.6" customHeight="1" x14ac:dyDescent="0.25">
      <c r="A202" s="88"/>
      <c r="B202" s="101"/>
      <c r="C202" s="101"/>
      <c r="D202" s="69">
        <v>2017</v>
      </c>
      <c r="E202" s="19" t="s">
        <v>15</v>
      </c>
      <c r="F202" s="19" t="s">
        <v>15</v>
      </c>
      <c r="G202" s="16" t="s">
        <v>15</v>
      </c>
      <c r="H202" s="19" t="s">
        <v>15</v>
      </c>
      <c r="I202" s="16" t="s">
        <v>15</v>
      </c>
      <c r="J202" s="102"/>
      <c r="K202" s="103"/>
    </row>
    <row r="203" spans="1:11" s="38" customFormat="1" ht="15.6" customHeight="1" x14ac:dyDescent="0.25">
      <c r="A203" s="88"/>
      <c r="B203" s="101"/>
      <c r="C203" s="101"/>
      <c r="D203" s="69">
        <v>2018</v>
      </c>
      <c r="E203" s="19" t="s">
        <v>15</v>
      </c>
      <c r="F203" s="19" t="s">
        <v>15</v>
      </c>
      <c r="G203" s="16" t="s">
        <v>15</v>
      </c>
      <c r="H203" s="19" t="s">
        <v>15</v>
      </c>
      <c r="I203" s="16" t="s">
        <v>15</v>
      </c>
      <c r="J203" s="102"/>
      <c r="K203" s="103"/>
    </row>
    <row r="204" spans="1:11" s="38" customFormat="1" ht="15.6" customHeight="1" x14ac:dyDescent="0.25">
      <c r="A204" s="88"/>
      <c r="B204" s="101"/>
      <c r="C204" s="101"/>
      <c r="D204" s="69">
        <v>2019</v>
      </c>
      <c r="E204" s="19" t="s">
        <v>15</v>
      </c>
      <c r="F204" s="19" t="s">
        <v>15</v>
      </c>
      <c r="G204" s="16" t="s">
        <v>15</v>
      </c>
      <c r="H204" s="19" t="s">
        <v>15</v>
      </c>
      <c r="I204" s="16" t="s">
        <v>15</v>
      </c>
      <c r="J204" s="102"/>
      <c r="K204" s="103"/>
    </row>
    <row r="205" spans="1:11" s="38" customFormat="1" ht="18" customHeight="1" x14ac:dyDescent="0.25">
      <c r="A205" s="88"/>
      <c r="B205" s="101"/>
      <c r="C205" s="101"/>
      <c r="D205" s="69">
        <v>2020</v>
      </c>
      <c r="E205" s="19" t="s">
        <v>15</v>
      </c>
      <c r="F205" s="19" t="s">
        <v>15</v>
      </c>
      <c r="G205" s="16" t="s">
        <v>15</v>
      </c>
      <c r="H205" s="19" t="s">
        <v>15</v>
      </c>
      <c r="I205" s="16" t="s">
        <v>15</v>
      </c>
      <c r="J205" s="102"/>
      <c r="K205" s="103"/>
    </row>
    <row r="206" spans="1:11" ht="15.75" customHeight="1" x14ac:dyDescent="0.25">
      <c r="A206" s="75" t="s">
        <v>17</v>
      </c>
      <c r="B206" s="78" t="s">
        <v>68</v>
      </c>
      <c r="C206" s="81" t="s">
        <v>27</v>
      </c>
      <c r="D206" s="45" t="s">
        <v>0</v>
      </c>
      <c r="E206" s="62">
        <f>SUM(E207:E213)</f>
        <v>2798.6</v>
      </c>
      <c r="F206" s="59" t="s">
        <v>15</v>
      </c>
      <c r="G206" s="59" t="s">
        <v>15</v>
      </c>
      <c r="H206" s="62">
        <f>SUM(H207:H213)</f>
        <v>2798.6</v>
      </c>
      <c r="I206" s="59" t="s">
        <v>15</v>
      </c>
      <c r="J206" s="78" t="s">
        <v>42</v>
      </c>
      <c r="K206" s="84"/>
    </row>
    <row r="207" spans="1:11" x14ac:dyDescent="0.25">
      <c r="A207" s="76"/>
      <c r="B207" s="79"/>
      <c r="C207" s="82"/>
      <c r="D207" s="45">
        <v>2014</v>
      </c>
      <c r="E207" s="43" t="s">
        <v>15</v>
      </c>
      <c r="F207" s="59" t="s">
        <v>15</v>
      </c>
      <c r="G207" s="59" t="s">
        <v>15</v>
      </c>
      <c r="H207" s="43" t="s">
        <v>15</v>
      </c>
      <c r="I207" s="59" t="s">
        <v>15</v>
      </c>
      <c r="J207" s="79"/>
      <c r="K207" s="85"/>
    </row>
    <row r="208" spans="1:11" x14ac:dyDescent="0.25">
      <c r="A208" s="76"/>
      <c r="B208" s="79"/>
      <c r="C208" s="82"/>
      <c r="D208" s="45">
        <v>2015</v>
      </c>
      <c r="E208" s="43" t="s">
        <v>15</v>
      </c>
      <c r="F208" s="59" t="s">
        <v>15</v>
      </c>
      <c r="G208" s="59" t="s">
        <v>15</v>
      </c>
      <c r="H208" s="43" t="s">
        <v>15</v>
      </c>
      <c r="I208" s="59" t="s">
        <v>15</v>
      </c>
      <c r="J208" s="79"/>
      <c r="K208" s="85"/>
    </row>
    <row r="209" spans="1:11" x14ac:dyDescent="0.25">
      <c r="A209" s="76"/>
      <c r="B209" s="79"/>
      <c r="C209" s="82"/>
      <c r="D209" s="45">
        <v>2016</v>
      </c>
      <c r="E209" s="62">
        <f>E217</f>
        <v>998.6</v>
      </c>
      <c r="F209" s="59" t="s">
        <v>15</v>
      </c>
      <c r="G209" s="59" t="s">
        <v>15</v>
      </c>
      <c r="H209" s="62">
        <f>H217</f>
        <v>998.6</v>
      </c>
      <c r="I209" s="59" t="s">
        <v>15</v>
      </c>
      <c r="J209" s="79"/>
      <c r="K209" s="85"/>
    </row>
    <row r="210" spans="1:11" ht="17.25" customHeight="1" x14ac:dyDescent="0.25">
      <c r="A210" s="76"/>
      <c r="B210" s="79"/>
      <c r="C210" s="82"/>
      <c r="D210" s="46">
        <v>2017</v>
      </c>
      <c r="E210" s="63">
        <f>H210</f>
        <v>900</v>
      </c>
      <c r="F210" s="64" t="s">
        <v>15</v>
      </c>
      <c r="G210" s="64" t="s">
        <v>15</v>
      </c>
      <c r="H210" s="63">
        <f>H218</f>
        <v>900</v>
      </c>
      <c r="I210" s="64" t="s">
        <v>15</v>
      </c>
      <c r="J210" s="79"/>
      <c r="K210" s="85"/>
    </row>
    <row r="211" spans="1:11" s="10" customFormat="1" ht="21" customHeight="1" x14ac:dyDescent="0.25">
      <c r="A211" s="76"/>
      <c r="B211" s="79"/>
      <c r="C211" s="82"/>
      <c r="D211" s="46">
        <v>2018</v>
      </c>
      <c r="E211" s="43" t="s">
        <v>15</v>
      </c>
      <c r="F211" s="59" t="s">
        <v>15</v>
      </c>
      <c r="G211" s="59" t="s">
        <v>15</v>
      </c>
      <c r="H211" s="43" t="s">
        <v>15</v>
      </c>
      <c r="I211" s="59" t="s">
        <v>15</v>
      </c>
      <c r="J211" s="79"/>
      <c r="K211" s="85"/>
    </row>
    <row r="212" spans="1:11" s="10" customFormat="1" ht="19.5" customHeight="1" x14ac:dyDescent="0.25">
      <c r="A212" s="76"/>
      <c r="B212" s="79"/>
      <c r="C212" s="82"/>
      <c r="D212" s="46">
        <v>2019</v>
      </c>
      <c r="E212" s="43" t="s">
        <v>15</v>
      </c>
      <c r="F212" s="59" t="s">
        <v>15</v>
      </c>
      <c r="G212" s="59" t="s">
        <v>15</v>
      </c>
      <c r="H212" s="43" t="s">
        <v>15</v>
      </c>
      <c r="I212" s="59" t="s">
        <v>15</v>
      </c>
      <c r="J212" s="79"/>
      <c r="K212" s="85"/>
    </row>
    <row r="213" spans="1:11" s="10" customFormat="1" ht="19.5" customHeight="1" x14ac:dyDescent="0.25">
      <c r="A213" s="77"/>
      <c r="B213" s="80"/>
      <c r="C213" s="83"/>
      <c r="D213" s="46">
        <v>2020</v>
      </c>
      <c r="E213" s="63">
        <f>H213</f>
        <v>900</v>
      </c>
      <c r="F213" s="64" t="s">
        <v>15</v>
      </c>
      <c r="G213" s="64" t="s">
        <v>15</v>
      </c>
      <c r="H213" s="63">
        <f>H221</f>
        <v>900</v>
      </c>
      <c r="I213" s="64" t="s">
        <v>15</v>
      </c>
      <c r="J213" s="80"/>
      <c r="K213" s="86"/>
    </row>
    <row r="214" spans="1:11" ht="15.6" customHeight="1" x14ac:dyDescent="0.25">
      <c r="A214" s="165" t="s">
        <v>18</v>
      </c>
      <c r="B214" s="95" t="s">
        <v>43</v>
      </c>
      <c r="C214" s="92" t="s">
        <v>75</v>
      </c>
      <c r="D214" s="28" t="s">
        <v>0</v>
      </c>
      <c r="E214" s="7">
        <f>SUM(E215:E221)</f>
        <v>2798.6</v>
      </c>
      <c r="F214" s="6" t="s">
        <v>15</v>
      </c>
      <c r="G214" s="6" t="s">
        <v>15</v>
      </c>
      <c r="H214" s="7">
        <f>SUM(H215:H221)</f>
        <v>2798.6</v>
      </c>
      <c r="I214" s="6" t="s">
        <v>15</v>
      </c>
      <c r="J214" s="95" t="s">
        <v>42</v>
      </c>
      <c r="K214" s="168"/>
    </row>
    <row r="215" spans="1:11" ht="15.6" customHeight="1" x14ac:dyDescent="0.25">
      <c r="A215" s="166"/>
      <c r="B215" s="96"/>
      <c r="C215" s="93"/>
      <c r="D215" s="28">
        <v>2014</v>
      </c>
      <c r="E215" s="7" t="s">
        <v>15</v>
      </c>
      <c r="F215" s="6" t="s">
        <v>15</v>
      </c>
      <c r="G215" s="6" t="s">
        <v>15</v>
      </c>
      <c r="H215" s="7" t="s">
        <v>15</v>
      </c>
      <c r="I215" s="6" t="s">
        <v>15</v>
      </c>
      <c r="J215" s="96"/>
      <c r="K215" s="169"/>
    </row>
    <row r="216" spans="1:11" ht="15.6" customHeight="1" x14ac:dyDescent="0.25">
      <c r="A216" s="166"/>
      <c r="B216" s="96"/>
      <c r="C216" s="93"/>
      <c r="D216" s="28">
        <v>2015</v>
      </c>
      <c r="E216" s="29" t="s">
        <v>15</v>
      </c>
      <c r="F216" s="6" t="s">
        <v>15</v>
      </c>
      <c r="G216" s="6" t="s">
        <v>15</v>
      </c>
      <c r="H216" s="29" t="s">
        <v>15</v>
      </c>
      <c r="I216" s="6" t="s">
        <v>15</v>
      </c>
      <c r="J216" s="96"/>
      <c r="K216" s="169"/>
    </row>
    <row r="217" spans="1:11" ht="15.6" customHeight="1" x14ac:dyDescent="0.25">
      <c r="A217" s="166"/>
      <c r="B217" s="96"/>
      <c r="C217" s="93"/>
      <c r="D217" s="28">
        <v>2016</v>
      </c>
      <c r="E217" s="7">
        <v>998.6</v>
      </c>
      <c r="F217" s="6" t="s">
        <v>15</v>
      </c>
      <c r="G217" s="6" t="s">
        <v>15</v>
      </c>
      <c r="H217" s="7">
        <v>998.6</v>
      </c>
      <c r="I217" s="6" t="s">
        <v>15</v>
      </c>
      <c r="J217" s="96"/>
      <c r="K217" s="169"/>
    </row>
    <row r="218" spans="1:11" ht="15.6" customHeight="1" x14ac:dyDescent="0.25">
      <c r="A218" s="166"/>
      <c r="B218" s="96"/>
      <c r="C218" s="93"/>
      <c r="D218" s="28">
        <v>2017</v>
      </c>
      <c r="E218" s="29">
        <v>900</v>
      </c>
      <c r="F218" s="6" t="s">
        <v>15</v>
      </c>
      <c r="G218" s="6" t="s">
        <v>15</v>
      </c>
      <c r="H218" s="29">
        <v>900</v>
      </c>
      <c r="I218" s="6" t="s">
        <v>15</v>
      </c>
      <c r="J218" s="96"/>
      <c r="K218" s="169"/>
    </row>
    <row r="219" spans="1:11" s="11" customFormat="1" ht="15.6" customHeight="1" x14ac:dyDescent="0.25">
      <c r="A219" s="166"/>
      <c r="B219" s="96"/>
      <c r="C219" s="93"/>
      <c r="D219" s="28">
        <v>2018</v>
      </c>
      <c r="E219" s="7" t="s">
        <v>15</v>
      </c>
      <c r="F219" s="6" t="s">
        <v>15</v>
      </c>
      <c r="G219" s="6" t="s">
        <v>15</v>
      </c>
      <c r="H219" s="7" t="s">
        <v>15</v>
      </c>
      <c r="I219" s="6" t="s">
        <v>15</v>
      </c>
      <c r="J219" s="96"/>
      <c r="K219" s="169"/>
    </row>
    <row r="220" spans="1:11" s="11" customFormat="1" ht="15.6" customHeight="1" x14ac:dyDescent="0.25">
      <c r="A220" s="166"/>
      <c r="B220" s="96"/>
      <c r="C220" s="93"/>
      <c r="D220" s="28">
        <v>2019</v>
      </c>
      <c r="E220" s="29" t="s">
        <v>15</v>
      </c>
      <c r="F220" s="6" t="s">
        <v>15</v>
      </c>
      <c r="G220" s="6" t="s">
        <v>15</v>
      </c>
      <c r="H220" s="29" t="s">
        <v>15</v>
      </c>
      <c r="I220" s="6" t="s">
        <v>15</v>
      </c>
      <c r="J220" s="96"/>
      <c r="K220" s="169"/>
    </row>
    <row r="221" spans="1:11" s="11" customFormat="1" ht="15.6" customHeight="1" x14ac:dyDescent="0.25">
      <c r="A221" s="167"/>
      <c r="B221" s="97"/>
      <c r="C221" s="94"/>
      <c r="D221" s="28">
        <v>2020</v>
      </c>
      <c r="E221" s="7">
        <v>900</v>
      </c>
      <c r="F221" s="6" t="s">
        <v>15</v>
      </c>
      <c r="G221" s="6" t="s">
        <v>15</v>
      </c>
      <c r="H221" s="7">
        <v>900</v>
      </c>
      <c r="I221" s="6" t="s">
        <v>15</v>
      </c>
      <c r="J221" s="97"/>
      <c r="K221" s="170"/>
    </row>
  </sheetData>
  <mergeCells count="144">
    <mergeCell ref="A158:A165"/>
    <mergeCell ref="B158:B165"/>
    <mergeCell ref="C158:C165"/>
    <mergeCell ref="J158:J165"/>
    <mergeCell ref="K158:K165"/>
    <mergeCell ref="J30:J37"/>
    <mergeCell ref="J22:J29"/>
    <mergeCell ref="J38:J45"/>
    <mergeCell ref="K38:K45"/>
    <mergeCell ref="K30:K37"/>
    <mergeCell ref="K22:K29"/>
    <mergeCell ref="K126:K133"/>
    <mergeCell ref="C38:C45"/>
    <mergeCell ref="A150:A157"/>
    <mergeCell ref="B150:B157"/>
    <mergeCell ref="C150:C157"/>
    <mergeCell ref="J150:J157"/>
    <mergeCell ref="K150:K157"/>
    <mergeCell ref="C118:C125"/>
    <mergeCell ref="J118:J125"/>
    <mergeCell ref="K118:K125"/>
    <mergeCell ref="J126:J133"/>
    <mergeCell ref="K142:K149"/>
    <mergeCell ref="K134:K141"/>
    <mergeCell ref="A214:A221"/>
    <mergeCell ref="B214:B221"/>
    <mergeCell ref="C214:C221"/>
    <mergeCell ref="J214:J221"/>
    <mergeCell ref="K214:K221"/>
    <mergeCell ref="J110:J117"/>
    <mergeCell ref="K110:K117"/>
    <mergeCell ref="A62:A69"/>
    <mergeCell ref="B62:B69"/>
    <mergeCell ref="C62:C69"/>
    <mergeCell ref="J62:J69"/>
    <mergeCell ref="K62:K69"/>
    <mergeCell ref="J70:J77"/>
    <mergeCell ref="K70:K77"/>
    <mergeCell ref="A70:A77"/>
    <mergeCell ref="B70:B77"/>
    <mergeCell ref="C70:C77"/>
    <mergeCell ref="A78:A85"/>
    <mergeCell ref="B78:B85"/>
    <mergeCell ref="C78:C85"/>
    <mergeCell ref="J78:J85"/>
    <mergeCell ref="K78:K85"/>
    <mergeCell ref="A94:A101"/>
    <mergeCell ref="A126:A133"/>
    <mergeCell ref="A2:K2"/>
    <mergeCell ref="J4:J5"/>
    <mergeCell ref="A3:K3"/>
    <mergeCell ref="A4:A5"/>
    <mergeCell ref="D4:I4"/>
    <mergeCell ref="K4:K5"/>
    <mergeCell ref="B4:B5"/>
    <mergeCell ref="C4:C5"/>
    <mergeCell ref="C102:C109"/>
    <mergeCell ref="J102:J109"/>
    <mergeCell ref="K102:K109"/>
    <mergeCell ref="K86:K93"/>
    <mergeCell ref="K46:K53"/>
    <mergeCell ref="A54:A61"/>
    <mergeCell ref="B54:B61"/>
    <mergeCell ref="C54:C61"/>
    <mergeCell ref="J54:J61"/>
    <mergeCell ref="K54:K61"/>
    <mergeCell ref="B94:B101"/>
    <mergeCell ref="C94:C101"/>
    <mergeCell ref="J94:J101"/>
    <mergeCell ref="K94:K101"/>
    <mergeCell ref="A102:A109"/>
    <mergeCell ref="B102:B109"/>
    <mergeCell ref="A6:A13"/>
    <mergeCell ref="B6:B13"/>
    <mergeCell ref="C6:C13"/>
    <mergeCell ref="B118:B125"/>
    <mergeCell ref="J6:J13"/>
    <mergeCell ref="K6:K13"/>
    <mergeCell ref="A110:A117"/>
    <mergeCell ref="A118:A125"/>
    <mergeCell ref="B110:B117"/>
    <mergeCell ref="C110:C117"/>
    <mergeCell ref="A86:A93"/>
    <mergeCell ref="B86:B93"/>
    <mergeCell ref="C86:C93"/>
    <mergeCell ref="J86:J93"/>
    <mergeCell ref="B22:B29"/>
    <mergeCell ref="C22:C29"/>
    <mergeCell ref="A22:A29"/>
    <mergeCell ref="B46:B53"/>
    <mergeCell ref="C46:C53"/>
    <mergeCell ref="B30:B37"/>
    <mergeCell ref="C30:C37"/>
    <mergeCell ref="A30:A37"/>
    <mergeCell ref="A38:A45"/>
    <mergeCell ref="B38:B45"/>
    <mergeCell ref="J182:J189"/>
    <mergeCell ref="K182:K189"/>
    <mergeCell ref="A174:A181"/>
    <mergeCell ref="B174:B181"/>
    <mergeCell ref="C174:C181"/>
    <mergeCell ref="K174:K181"/>
    <mergeCell ref="J174:J181"/>
    <mergeCell ref="A14:A21"/>
    <mergeCell ref="B14:B21"/>
    <mergeCell ref="C14:C21"/>
    <mergeCell ref="J14:J21"/>
    <mergeCell ref="K14:K21"/>
    <mergeCell ref="C134:C141"/>
    <mergeCell ref="A142:A149"/>
    <mergeCell ref="B142:B149"/>
    <mergeCell ref="C142:C149"/>
    <mergeCell ref="J142:J149"/>
    <mergeCell ref="J134:J141"/>
    <mergeCell ref="A134:A141"/>
    <mergeCell ref="B134:B141"/>
    <mergeCell ref="A46:A53"/>
    <mergeCell ref="J46:J53"/>
    <mergeCell ref="B126:B133"/>
    <mergeCell ref="C126:C133"/>
    <mergeCell ref="A1:K1"/>
    <mergeCell ref="A206:A213"/>
    <mergeCell ref="B206:B213"/>
    <mergeCell ref="C206:C213"/>
    <mergeCell ref="J206:J213"/>
    <mergeCell ref="K206:K213"/>
    <mergeCell ref="A198:A205"/>
    <mergeCell ref="A190:A197"/>
    <mergeCell ref="C190:C197"/>
    <mergeCell ref="J190:J197"/>
    <mergeCell ref="K190:K197"/>
    <mergeCell ref="B190:B197"/>
    <mergeCell ref="C198:C205"/>
    <mergeCell ref="J198:J205"/>
    <mergeCell ref="K198:K205"/>
    <mergeCell ref="B198:B205"/>
    <mergeCell ref="A166:A173"/>
    <mergeCell ref="B166:B173"/>
    <mergeCell ref="C166:C173"/>
    <mergeCell ref="J166:J173"/>
    <mergeCell ref="K166:K173"/>
    <mergeCell ref="A182:A189"/>
    <mergeCell ref="B182:B189"/>
    <mergeCell ref="C182:C189"/>
  </mergeCells>
  <pageMargins left="0.70866141732283472" right="0.70866141732283472" top="0.78740157480314965" bottom="0.39370078740157483" header="0.31496062992125984" footer="0.31496062992125984"/>
  <pageSetup paperSize="9" scale="72" fitToHeight="1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2 прогр меропр</vt:lpstr>
      <vt:lpstr>'2 прогр меропр'!Заголовки_для_печати</vt:lpstr>
      <vt:lpstr>'2 прогр меропр'!Область_печати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Гуреева А.А.</dc:creator>
  <cp:lastModifiedBy>Леменчук</cp:lastModifiedBy>
  <cp:lastPrinted>2016-10-03T07:24:11Z</cp:lastPrinted>
  <dcterms:created xsi:type="dcterms:W3CDTF">2014-04-08T12:13:53Z</dcterms:created>
  <dcterms:modified xsi:type="dcterms:W3CDTF">2016-10-03T07:24:22Z</dcterms:modified>
</cp:coreProperties>
</file>