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435" activeTab="0"/>
  </bookViews>
  <sheets>
    <sheet name="2023-2024" sheetId="1" r:id="rId1"/>
  </sheets>
  <definedNames>
    <definedName name="_xlnm.Print_Titles" localSheetId="0">'2023-2024'!$10:$10</definedName>
    <definedName name="_xlnm.Print_Area" localSheetId="0">'2023-2024'!$A$1:$D$129</definedName>
  </definedNames>
  <calcPr fullCalcOnLoad="1"/>
</workbook>
</file>

<file path=xl/sharedStrings.xml><?xml version="1.0" encoding="utf-8"?>
<sst xmlns="http://schemas.openxmlformats.org/spreadsheetml/2006/main" count="243" uniqueCount="216">
  <si>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</si>
  <si>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</si>
  <si>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</si>
  <si>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</si>
  <si>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</si>
  <si>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</si>
  <si>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</si>
  <si>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</si>
  <si>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</si>
  <si>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</si>
  <si>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</si>
  <si>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</si>
  <si>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</si>
  <si>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</si>
  <si>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</si>
  <si>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</si>
  <si>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</si>
  <si>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</si>
  <si>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</si>
  <si>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</si>
  <si>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</si>
  <si>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</si>
  <si>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</si>
  <si>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</si>
  <si>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</si>
  <si>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</si>
  <si>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</si>
  <si>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</si>
  <si>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</si>
  <si>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</si>
  <si>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</si>
  <si>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</si>
  <si>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</si>
  <si>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</si>
  <si>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</si>
  <si>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</si>
  <si>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</si>
  <si>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</si>
  <si>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</si>
  <si>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</si>
  <si>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</si>
  <si>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</si>
  <si>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</si>
  <si>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</si>
  <si>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</si>
  <si>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</si>
  <si>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</si>
  <si>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</si>
  <si>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</si>
  <si>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</si>
  <si>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</si>
  <si>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</si>
  <si>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</si>
  <si>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</si>
  <si>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</si>
  <si>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</si>
  <si>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</si>
  <si>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</si>
  <si>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</si>
  <si>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</si>
  <si>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</si>
  <si>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</si>
  <si>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</si>
  <si>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</si>
  <si>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</si>
  <si>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</si>
  <si>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</si>
  <si>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</si>
  <si>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</si>
  <si>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</si>
  <si>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</si>
  <si>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</si>
  <si>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</si>
  <si>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</si>
  <si>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</si>
  <si>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</si>
  <si>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</si>
  <si>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</si>
  <si>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</si>
  <si>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</si>
  <si>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</si>
  <si>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</si>
  <si>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</si>
  <si>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</si>
  <si>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</si>
  <si>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</si>
  <si>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</si>
  <si>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</si>
  <si>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</si>
  <si>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</si>
  <si>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</si>
  <si>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</si>
  <si>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</si>
  <si>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</si>
  <si>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</si>
  <si>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</si>
  <si>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</si>
  <si>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</si>
  <si>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</si>
  <si>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</si>
  <si>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</si>
  <si>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</si>
  <si>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</si>
  <si>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</si>
  <si>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</si>
  <si>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</si>
  <si>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</si>
  <si>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</si>
  <si>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</si>
  <si>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</si>
  <si>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</si>
  <si>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</si>
  <si>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</si>
  <si>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</si>
  <si>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</si>
  <si>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</si>
  <si>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</si>
  <si>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</si>
  <si>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</si>
  <si>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</si>
  <si>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</si>
  <si>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</si>
  <si>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</si>
  <si>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</si>
  <si>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</si>
  <si>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</si>
  <si>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</si>
  <si>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</si>
  <si>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</si>
  <si>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</si>
  <si>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</si>
  <si>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</si>
  <si>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</si>
  <si>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</si>
  <si>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</si>
  <si>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</si>
  <si>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</si>
  <si>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</si>
  <si>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</si>
  <si>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</si>
  <si>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</si>
  <si>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</si>
  <si>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</si>
  <si>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</si>
  <si>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</si>
  <si>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</si>
  <si>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</si>
  <si>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</si>
  <si>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</si>
  <si>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</si>
  <si>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</si>
  <si>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</si>
  <si>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</si>
  <si>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</si>
  <si>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</si>
  <si>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</si>
  <si>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</si>
  <si>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</si>
  <si>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</si>
  <si>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</si>
  <si>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</si>
  <si>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</si>
  <si>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</si>
  <si>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</si>
  <si>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</si>
  <si>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</si>
  <si>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</si>
  <si>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</si>
  <si>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</si>
  <si>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</si>
  <si>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</si>
  <si>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</si>
  <si>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</si>
  <si>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</si>
  <si>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</si>
  <si>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</si>
  <si>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</si>
  <si>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</si>
  <si>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</si>
  <si>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</si>
  <si>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</si>
  <si>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</si>
  <si>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</si>
  <si>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</si>
  <si>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</si>
  <si>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</si>
  <si>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</si>
  <si>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</si>
  <si>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</si>
  <si>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</si>
  <si>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</si>
  <si>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</si>
  <si>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"О бюджете ЗАТО Видяево на 2022 год и на плановый период 2023 и 2024 годов"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</si>
  <si>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</si>
  <si>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</si>
  <si>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</si>
  <si>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</si>
  <si>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</si>
  <si>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</si>
  <si>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</si>
  <si>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</si>
  <si>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</si>
  <si>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</si>
  <si>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</si>
  <si>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</si>
  <si>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</si>
  <si>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Объем поступлений доходов в бюджет ЗАТО Видяево на плановый период 2023 и 2024 годов</t>
  </si>
  <si>
    <t xml:space="preserve"> Приложение 1.1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</si>
  <si>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</si>
  <si>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</si>
  <si>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округов</t>
  </si>
  <si>
    <t>000 2 02 49999 04 0000 150</t>
  </si>
  <si>
    <t>"О внесении изменений в решение Совета депутатов ЗАТО Видяво от 22.12.2021 № 381</t>
  </si>
  <si>
    <t>от ___________ № ____</t>
  </si>
  <si>
    <t>к проекту решения Совета депутатов ЗАТО Видяево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</si>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</sst>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BreakPreview" zoomScaleSheetLayoutView="100" zoomScalePageLayoutView="0" workbookViewId="0" topLeftCell="A116">
      <selection activeCell="F129" sqref="F129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8.125" style="37" customWidth="1"/>
    <col min="4" max="4" width="17.00390625" style="36" customWidth="1"/>
    <col min="5" max="5" width="16.375" style="36" customWidth="1"/>
    <col min="6" max="6" width="16.25390625" style="43" customWidth="1"/>
  </cols>
  <sheetData>
    <row r="1" spans="1:4" ht="15.75">
      <c r="A1" s="29" t="s">
        <v>56</v>
      </c>
      <c r="B1" s="58" t="s">
        <v>207</v>
      </c>
      <c r="C1" s="59"/>
      <c r="D1" s="60"/>
    </row>
    <row r="2" spans="1:4" ht="18" customHeight="1">
      <c r="A2" s="61" t="s">
        <v>214</v>
      </c>
      <c r="B2" s="61"/>
      <c r="C2" s="59"/>
      <c r="D2" s="60"/>
    </row>
    <row r="3" spans="1:4" ht="18" customHeight="1">
      <c r="A3" s="61" t="s">
        <v>212</v>
      </c>
      <c r="B3" s="60"/>
      <c r="C3" s="60"/>
      <c r="D3" s="60"/>
    </row>
    <row r="4" spans="1:4" ht="18" customHeight="1">
      <c r="A4" s="62" t="s">
        <v>192</v>
      </c>
      <c r="B4" s="62"/>
      <c r="C4" s="59"/>
      <c r="D4" s="60"/>
    </row>
    <row r="5" spans="2:4" ht="15.75">
      <c r="B5" s="63" t="s">
        <v>213</v>
      </c>
      <c r="C5" s="59"/>
      <c r="D5" s="60"/>
    </row>
    <row r="6" spans="1:2" ht="15.75">
      <c r="A6" s="29"/>
      <c r="B6" s="31"/>
    </row>
    <row r="7" spans="1:4" ht="18.75">
      <c r="A7" s="64" t="s">
        <v>206</v>
      </c>
      <c r="B7" s="64"/>
      <c r="C7" s="59"/>
      <c r="D7" s="60"/>
    </row>
    <row r="8" spans="1:2" ht="15.75">
      <c r="A8" s="29"/>
      <c r="B8" s="32"/>
    </row>
    <row r="9" spans="1:2" ht="0.75" customHeight="1" thickBot="1">
      <c r="A9" s="29"/>
      <c r="B9" s="31"/>
    </row>
    <row r="10" spans="1:5" ht="48" thickBot="1">
      <c r="A10" s="33" t="s">
        <v>15</v>
      </c>
      <c r="B10" s="34" t="s">
        <v>14</v>
      </c>
      <c r="C10" s="22">
        <v>2023</v>
      </c>
      <c r="D10" s="22">
        <v>2024</v>
      </c>
      <c r="E10" s="43"/>
    </row>
    <row r="11" spans="1:5" ht="15.75">
      <c r="A11" s="15" t="s">
        <v>33</v>
      </c>
      <c r="B11" s="21"/>
      <c r="C11" s="38"/>
      <c r="D11" s="38"/>
      <c r="E11" s="43"/>
    </row>
    <row r="12" spans="1:6" s="2" customFormat="1" ht="15.75">
      <c r="A12" s="15" t="s">
        <v>5</v>
      </c>
      <c r="B12" s="20" t="s">
        <v>10</v>
      </c>
      <c r="C12" s="26">
        <f>C13+C44</f>
        <v>102860101</v>
      </c>
      <c r="D12" s="26">
        <f>D13+D44</f>
        <v>103132850.7</v>
      </c>
      <c r="E12" s="47"/>
      <c r="F12" s="47"/>
    </row>
    <row r="13" spans="1:6" s="2" customFormat="1" ht="15.75">
      <c r="A13" s="15" t="s">
        <v>3</v>
      </c>
      <c r="B13" s="20"/>
      <c r="C13" s="26">
        <f>C14+C27+C41+C35+C19</f>
        <v>88015686</v>
      </c>
      <c r="D13" s="26">
        <f>D14+D27+D41+D35+D19</f>
        <v>88183885.7</v>
      </c>
      <c r="E13" s="47"/>
      <c r="F13" s="47"/>
    </row>
    <row r="14" spans="1:5" ht="15.75">
      <c r="A14" s="16" t="s">
        <v>18</v>
      </c>
      <c r="B14" s="20" t="s">
        <v>19</v>
      </c>
      <c r="C14" s="23">
        <f>C15</f>
        <v>82603794</v>
      </c>
      <c r="D14" s="23">
        <f>D15</f>
        <v>82498021</v>
      </c>
      <c r="E14" s="43"/>
    </row>
    <row r="15" spans="1:6" s="1" customFormat="1" ht="15.75">
      <c r="A15" s="16" t="s">
        <v>16</v>
      </c>
      <c r="B15" s="20" t="s">
        <v>20</v>
      </c>
      <c r="C15" s="23">
        <f>C16+C17+C18</f>
        <v>82603794</v>
      </c>
      <c r="D15" s="23">
        <f>D16+D17+D18</f>
        <v>82498021</v>
      </c>
      <c r="E15" s="48"/>
      <c r="F15" s="48"/>
    </row>
    <row r="16" spans="1:5" ht="78.75">
      <c r="A16" s="17" t="s">
        <v>72</v>
      </c>
      <c r="B16" s="21" t="s">
        <v>38</v>
      </c>
      <c r="C16" s="24">
        <f>82266154+148540</f>
        <v>82414694</v>
      </c>
      <c r="D16" s="24">
        <f>82314651-7630</f>
        <v>82307021</v>
      </c>
      <c r="E16" s="43"/>
    </row>
    <row r="17" spans="1:5" ht="110.25">
      <c r="A17" s="17" t="s">
        <v>73</v>
      </c>
      <c r="B17" s="21" t="s">
        <v>36</v>
      </c>
      <c r="C17" s="24">
        <v>29100</v>
      </c>
      <c r="D17" s="24">
        <v>30000</v>
      </c>
      <c r="E17" s="43"/>
    </row>
    <row r="18" spans="1:5" ht="47.25">
      <c r="A18" s="17" t="s">
        <v>74</v>
      </c>
      <c r="B18" s="21" t="s">
        <v>44</v>
      </c>
      <c r="C18" s="24">
        <v>160000</v>
      </c>
      <c r="D18" s="24">
        <v>161000</v>
      </c>
      <c r="E18" s="43"/>
    </row>
    <row r="19" spans="1:5" ht="47.25">
      <c r="A19" s="15" t="s">
        <v>86</v>
      </c>
      <c r="B19" s="20" t="s">
        <v>87</v>
      </c>
      <c r="C19" s="23">
        <f>C20</f>
        <v>2574550</v>
      </c>
      <c r="D19" s="23">
        <f>D20</f>
        <v>2730720</v>
      </c>
      <c r="E19" s="43"/>
    </row>
    <row r="20" spans="1:5" ht="31.5">
      <c r="A20" s="17" t="s">
        <v>114</v>
      </c>
      <c r="B20" s="21" t="s">
        <v>88</v>
      </c>
      <c r="C20" s="24">
        <f>C21+C23+C25</f>
        <v>2574550</v>
      </c>
      <c r="D20" s="24">
        <f>D21+D23+D25</f>
        <v>2730720</v>
      </c>
      <c r="E20" s="43"/>
    </row>
    <row r="21" spans="1:5" ht="110.25">
      <c r="A21" s="17" t="s">
        <v>195</v>
      </c>
      <c r="B21" s="21" t="s">
        <v>89</v>
      </c>
      <c r="C21" s="24">
        <f>C22</f>
        <v>1151850</v>
      </c>
      <c r="D21" s="24">
        <f>D22</f>
        <v>1202300</v>
      </c>
      <c r="E21" s="43"/>
    </row>
    <row r="22" spans="1:5" ht="110.25">
      <c r="A22" s="17" t="s">
        <v>145</v>
      </c>
      <c r="B22" s="21" t="s">
        <v>146</v>
      </c>
      <c r="C22" s="24">
        <f>1260740-108890</f>
        <v>1151850</v>
      </c>
      <c r="D22" s="24">
        <f>1260740-58440</f>
        <v>1202300</v>
      </c>
      <c r="E22" s="43"/>
    </row>
    <row r="23" spans="1:5" ht="94.5">
      <c r="A23" s="17" t="s">
        <v>90</v>
      </c>
      <c r="B23" s="21" t="s">
        <v>91</v>
      </c>
      <c r="C23" s="24">
        <f>C24</f>
        <v>6450</v>
      </c>
      <c r="D23" s="24">
        <f>D24</f>
        <v>6950</v>
      </c>
      <c r="E23" s="43"/>
    </row>
    <row r="24" spans="1:5" ht="126">
      <c r="A24" s="17" t="s">
        <v>196</v>
      </c>
      <c r="B24" s="21" t="s">
        <v>147</v>
      </c>
      <c r="C24" s="24">
        <f>7040-590</f>
        <v>6450</v>
      </c>
      <c r="D24" s="24">
        <f>7040-90</f>
        <v>6950</v>
      </c>
      <c r="E24" s="43"/>
    </row>
    <row r="25" spans="1:5" ht="78.75">
      <c r="A25" s="17" t="s">
        <v>92</v>
      </c>
      <c r="B25" s="21" t="s">
        <v>93</v>
      </c>
      <c r="C25" s="24">
        <f>C26</f>
        <v>1416250</v>
      </c>
      <c r="D25" s="24">
        <f>D26</f>
        <v>1521470</v>
      </c>
      <c r="E25" s="43"/>
    </row>
    <row r="26" spans="1:5" ht="110.25" customHeight="1">
      <c r="A26" s="17" t="s">
        <v>197</v>
      </c>
      <c r="B26" s="21" t="s">
        <v>148</v>
      </c>
      <c r="C26" s="24">
        <f>1455310-39060</f>
        <v>1416250</v>
      </c>
      <c r="D26" s="24">
        <f>1455310+66160</f>
        <v>1521470</v>
      </c>
      <c r="E26" s="43"/>
    </row>
    <row r="27" spans="1:6" s="1" customFormat="1" ht="15.75">
      <c r="A27" s="15" t="s">
        <v>22</v>
      </c>
      <c r="B27" s="20" t="s">
        <v>21</v>
      </c>
      <c r="C27" s="23">
        <f>C28+C33</f>
        <v>2058279</v>
      </c>
      <c r="D27" s="23">
        <f>D28+D33</f>
        <v>2150900.7</v>
      </c>
      <c r="E27" s="48"/>
      <c r="F27" s="48"/>
    </row>
    <row r="28" spans="1:6" s="1" customFormat="1" ht="31.5">
      <c r="A28" s="15" t="s">
        <v>39</v>
      </c>
      <c r="B28" s="20" t="s">
        <v>40</v>
      </c>
      <c r="C28" s="23">
        <f>C29+C31</f>
        <v>1890279</v>
      </c>
      <c r="D28" s="23">
        <f>D29+D31</f>
        <v>1979900.7</v>
      </c>
      <c r="E28" s="48"/>
      <c r="F28" s="48"/>
    </row>
    <row r="29" spans="1:6" s="1" customFormat="1" ht="31.5">
      <c r="A29" s="15" t="s">
        <v>71</v>
      </c>
      <c r="B29" s="20" t="s">
        <v>41</v>
      </c>
      <c r="C29" s="23">
        <f>C30</f>
        <v>1554130</v>
      </c>
      <c r="D29" s="23">
        <f>D30</f>
        <v>1638990</v>
      </c>
      <c r="E29" s="48"/>
      <c r="F29" s="48"/>
    </row>
    <row r="30" spans="1:6" s="11" customFormat="1" ht="31.5">
      <c r="A30" s="17" t="s">
        <v>71</v>
      </c>
      <c r="B30" s="21" t="s">
        <v>45</v>
      </c>
      <c r="C30" s="24">
        <v>1554130</v>
      </c>
      <c r="D30" s="24">
        <v>1638990</v>
      </c>
      <c r="E30" s="49"/>
      <c r="F30" s="49"/>
    </row>
    <row r="31" spans="1:6" s="10" customFormat="1" ht="47.25">
      <c r="A31" s="15" t="s">
        <v>70</v>
      </c>
      <c r="B31" s="20" t="s">
        <v>46</v>
      </c>
      <c r="C31" s="23">
        <f>C32</f>
        <v>336149</v>
      </c>
      <c r="D31" s="23">
        <f>D32</f>
        <v>340910.7</v>
      </c>
      <c r="E31" s="50"/>
      <c r="F31" s="50"/>
    </row>
    <row r="32" spans="1:6" s="1" customFormat="1" ht="63">
      <c r="A32" s="17" t="s">
        <v>115</v>
      </c>
      <c r="B32" s="21" t="s">
        <v>47</v>
      </c>
      <c r="C32" s="24">
        <v>336149</v>
      </c>
      <c r="D32" s="24">
        <v>340910.7</v>
      </c>
      <c r="E32" s="48"/>
      <c r="F32" s="48"/>
    </row>
    <row r="33" spans="1:6" s="9" customFormat="1" ht="31.5">
      <c r="A33" s="15" t="s">
        <v>69</v>
      </c>
      <c r="B33" s="20" t="s">
        <v>42</v>
      </c>
      <c r="C33" s="23">
        <f>C34</f>
        <v>168000</v>
      </c>
      <c r="D33" s="23">
        <f>D34</f>
        <v>171000</v>
      </c>
      <c r="E33" s="51"/>
      <c r="F33" s="51"/>
    </row>
    <row r="34" spans="1:6" s="9" customFormat="1" ht="31.5">
      <c r="A34" s="17" t="s">
        <v>68</v>
      </c>
      <c r="B34" s="21" t="s">
        <v>43</v>
      </c>
      <c r="C34" s="24">
        <v>168000</v>
      </c>
      <c r="D34" s="24">
        <v>171000</v>
      </c>
      <c r="E34" s="51"/>
      <c r="F34" s="51"/>
    </row>
    <row r="35" spans="1:6" s="9" customFormat="1" ht="15.75">
      <c r="A35" s="16" t="s">
        <v>53</v>
      </c>
      <c r="B35" s="20" t="s">
        <v>54</v>
      </c>
      <c r="C35" s="23">
        <f>C36+C38</f>
        <v>94063</v>
      </c>
      <c r="D35" s="23">
        <f>D36+D38</f>
        <v>94244</v>
      </c>
      <c r="E35" s="51"/>
      <c r="F35" s="51"/>
    </row>
    <row r="36" spans="1:6" s="1" customFormat="1" ht="15.75">
      <c r="A36" s="16" t="s">
        <v>66</v>
      </c>
      <c r="B36" s="20" t="s">
        <v>52</v>
      </c>
      <c r="C36" s="23">
        <f>C37</f>
        <v>9063</v>
      </c>
      <c r="D36" s="23">
        <f>D37</f>
        <v>9244</v>
      </c>
      <c r="E36" s="48"/>
      <c r="F36" s="48"/>
    </row>
    <row r="37" spans="1:6" s="9" customFormat="1" ht="47.25">
      <c r="A37" s="17" t="s">
        <v>67</v>
      </c>
      <c r="B37" s="21" t="s">
        <v>51</v>
      </c>
      <c r="C37" s="24">
        <v>9063</v>
      </c>
      <c r="D37" s="24">
        <v>9244</v>
      </c>
      <c r="E37" s="51"/>
      <c r="F37" s="51"/>
    </row>
    <row r="38" spans="1:6" s="9" customFormat="1" ht="15.75">
      <c r="A38" s="15" t="s">
        <v>80</v>
      </c>
      <c r="B38" s="20" t="s">
        <v>81</v>
      </c>
      <c r="C38" s="23">
        <f>C39</f>
        <v>85000</v>
      </c>
      <c r="D38" s="23">
        <f>D39</f>
        <v>85000</v>
      </c>
      <c r="E38" s="51"/>
      <c r="F38" s="51"/>
    </row>
    <row r="39" spans="1:5" ht="15.75">
      <c r="A39" s="17" t="s">
        <v>83</v>
      </c>
      <c r="B39" s="21" t="s">
        <v>79</v>
      </c>
      <c r="C39" s="24">
        <f>C40</f>
        <v>85000</v>
      </c>
      <c r="D39" s="24">
        <f>D40</f>
        <v>85000</v>
      </c>
      <c r="E39" s="43"/>
    </row>
    <row r="40" spans="1:5" ht="31.5">
      <c r="A40" s="17" t="s">
        <v>78</v>
      </c>
      <c r="B40" s="21" t="s">
        <v>77</v>
      </c>
      <c r="C40" s="24">
        <v>85000</v>
      </c>
      <c r="D40" s="24">
        <v>85000</v>
      </c>
      <c r="E40" s="43"/>
    </row>
    <row r="41" spans="1:6" s="10" customFormat="1" ht="15.75">
      <c r="A41" s="15" t="s">
        <v>11</v>
      </c>
      <c r="B41" s="20" t="s">
        <v>23</v>
      </c>
      <c r="C41" s="23">
        <f>C42</f>
        <v>685000</v>
      </c>
      <c r="D41" s="23">
        <f>D42</f>
        <v>710000</v>
      </c>
      <c r="E41" s="50"/>
      <c r="F41" s="50"/>
    </row>
    <row r="42" spans="1:6" s="10" customFormat="1" ht="31.5">
      <c r="A42" s="17" t="s">
        <v>113</v>
      </c>
      <c r="B42" s="21" t="s">
        <v>12</v>
      </c>
      <c r="C42" s="24">
        <f>C43</f>
        <v>685000</v>
      </c>
      <c r="D42" s="24">
        <f>D43</f>
        <v>710000</v>
      </c>
      <c r="E42" s="50"/>
      <c r="F42" s="50"/>
    </row>
    <row r="43" spans="1:6" s="1" customFormat="1" ht="47.25">
      <c r="A43" s="17" t="s">
        <v>13</v>
      </c>
      <c r="B43" s="21" t="s">
        <v>1</v>
      </c>
      <c r="C43" s="24">
        <v>685000</v>
      </c>
      <c r="D43" s="24">
        <v>710000</v>
      </c>
      <c r="E43" s="48"/>
      <c r="F43" s="48"/>
    </row>
    <row r="44" spans="1:6" s="1" customFormat="1" ht="15.75">
      <c r="A44" s="15" t="s">
        <v>31</v>
      </c>
      <c r="B44" s="20"/>
      <c r="C44" s="23">
        <f>C45+C65+C56+C61</f>
        <v>14844415</v>
      </c>
      <c r="D44" s="23">
        <f>D45+D65+D56+D61</f>
        <v>14948965</v>
      </c>
      <c r="E44" s="48"/>
      <c r="F44" s="48"/>
    </row>
    <row r="45" spans="1:6" s="1" customFormat="1" ht="47.25">
      <c r="A45" s="15" t="s">
        <v>25</v>
      </c>
      <c r="B45" s="20" t="s">
        <v>24</v>
      </c>
      <c r="C45" s="23">
        <f>C46+C53</f>
        <v>12456000</v>
      </c>
      <c r="D45" s="23">
        <f>D46+D53</f>
        <v>12506000</v>
      </c>
      <c r="E45" s="48"/>
      <c r="F45" s="48"/>
    </row>
    <row r="46" spans="1:6" s="1" customFormat="1" ht="94.5">
      <c r="A46" s="17" t="s">
        <v>65</v>
      </c>
      <c r="B46" s="20" t="s">
        <v>37</v>
      </c>
      <c r="C46" s="23">
        <f>C47+C49+C51</f>
        <v>5106000</v>
      </c>
      <c r="D46" s="23">
        <f>D47+D49+D51</f>
        <v>5156000</v>
      </c>
      <c r="E46" s="48"/>
      <c r="F46" s="48"/>
    </row>
    <row r="47" spans="1:6" s="1" customFormat="1" ht="81" customHeight="1">
      <c r="A47" s="15" t="s">
        <v>103</v>
      </c>
      <c r="B47" s="20" t="s">
        <v>102</v>
      </c>
      <c r="C47" s="23">
        <f>C48</f>
        <v>41000</v>
      </c>
      <c r="D47" s="23">
        <f>D48</f>
        <v>41000</v>
      </c>
      <c r="E47" s="48"/>
      <c r="F47" s="48"/>
    </row>
    <row r="48" spans="1:6" s="1" customFormat="1" ht="78.75">
      <c r="A48" s="17" t="s">
        <v>35</v>
      </c>
      <c r="B48" s="21" t="s">
        <v>34</v>
      </c>
      <c r="C48" s="24">
        <v>41000</v>
      </c>
      <c r="D48" s="24">
        <v>41000</v>
      </c>
      <c r="E48" s="48"/>
      <c r="F48" s="48"/>
    </row>
    <row r="49" spans="1:6" s="1" customFormat="1" ht="81" customHeight="1">
      <c r="A49" s="15" t="s">
        <v>101</v>
      </c>
      <c r="B49" s="20" t="s">
        <v>100</v>
      </c>
      <c r="C49" s="23">
        <f>C50</f>
        <v>465000</v>
      </c>
      <c r="D49" s="23">
        <f>D50</f>
        <v>465000</v>
      </c>
      <c r="E49" s="48"/>
      <c r="F49" s="48"/>
    </row>
    <row r="50" spans="1:5" ht="78.75">
      <c r="A50" s="17" t="s">
        <v>4</v>
      </c>
      <c r="B50" s="21" t="s">
        <v>2</v>
      </c>
      <c r="C50" s="24">
        <v>465000</v>
      </c>
      <c r="D50" s="24">
        <v>465000</v>
      </c>
      <c r="E50" s="43"/>
    </row>
    <row r="51" spans="1:5" ht="47.25">
      <c r="A51" s="15" t="s">
        <v>99</v>
      </c>
      <c r="B51" s="20" t="s">
        <v>98</v>
      </c>
      <c r="C51" s="23">
        <f>C52</f>
        <v>4600000</v>
      </c>
      <c r="D51" s="23">
        <f>D52</f>
        <v>4650000</v>
      </c>
      <c r="E51" s="43"/>
    </row>
    <row r="52" spans="1:5" ht="31.5">
      <c r="A52" s="17" t="s">
        <v>84</v>
      </c>
      <c r="B52" s="21" t="s">
        <v>85</v>
      </c>
      <c r="C52" s="24">
        <v>4600000</v>
      </c>
      <c r="D52" s="24">
        <v>4650000</v>
      </c>
      <c r="E52" s="43"/>
    </row>
    <row r="53" spans="1:5" ht="94.5">
      <c r="A53" s="15" t="s">
        <v>64</v>
      </c>
      <c r="B53" s="20" t="s">
        <v>48</v>
      </c>
      <c r="C53" s="23">
        <f>C54</f>
        <v>7350000</v>
      </c>
      <c r="D53" s="23">
        <f>D54</f>
        <v>7350000</v>
      </c>
      <c r="E53" s="43"/>
    </row>
    <row r="54" spans="1:5" ht="94.5">
      <c r="A54" s="15" t="s">
        <v>112</v>
      </c>
      <c r="B54" s="20" t="s">
        <v>49</v>
      </c>
      <c r="C54" s="23">
        <f>C55</f>
        <v>7350000</v>
      </c>
      <c r="D54" s="23">
        <f>D55</f>
        <v>7350000</v>
      </c>
      <c r="E54" s="43"/>
    </row>
    <row r="55" spans="1:5" ht="78.75">
      <c r="A55" s="17" t="s">
        <v>63</v>
      </c>
      <c r="B55" s="21" t="s">
        <v>50</v>
      </c>
      <c r="C55" s="24">
        <f>7350000</f>
        <v>7350000</v>
      </c>
      <c r="D55" s="24">
        <f>7350000</f>
        <v>7350000</v>
      </c>
      <c r="E55" s="43"/>
    </row>
    <row r="56" spans="1:5" ht="31.5">
      <c r="A56" s="15" t="s">
        <v>27</v>
      </c>
      <c r="B56" s="20" t="s">
        <v>26</v>
      </c>
      <c r="C56" s="23">
        <f>C57+C59+C58</f>
        <v>235000</v>
      </c>
      <c r="D56" s="23">
        <f>D57+D59+D58</f>
        <v>235000</v>
      </c>
      <c r="E56" s="43"/>
    </row>
    <row r="57" spans="1:5" ht="31.5">
      <c r="A57" s="17" t="s">
        <v>96</v>
      </c>
      <c r="B57" s="21" t="s">
        <v>94</v>
      </c>
      <c r="C57" s="24">
        <v>114000</v>
      </c>
      <c r="D57" s="24">
        <v>114000</v>
      </c>
      <c r="E57" s="43"/>
    </row>
    <row r="58" spans="1:5" ht="18.75" customHeight="1">
      <c r="A58" s="17" t="s">
        <v>191</v>
      </c>
      <c r="B58" s="21" t="s">
        <v>190</v>
      </c>
      <c r="C58" s="24">
        <v>57000</v>
      </c>
      <c r="D58" s="24">
        <v>57000</v>
      </c>
      <c r="E58" s="43"/>
    </row>
    <row r="59" spans="1:5" ht="15.75">
      <c r="A59" s="17" t="s">
        <v>97</v>
      </c>
      <c r="B59" s="21" t="s">
        <v>95</v>
      </c>
      <c r="C59" s="24">
        <f>C60</f>
        <v>64000</v>
      </c>
      <c r="D59" s="24">
        <f>D60</f>
        <v>64000</v>
      </c>
      <c r="E59" s="43"/>
    </row>
    <row r="60" spans="1:5" ht="15.75">
      <c r="A60" s="17" t="s">
        <v>198</v>
      </c>
      <c r="B60" s="21" t="s">
        <v>166</v>
      </c>
      <c r="C60" s="24">
        <v>64000</v>
      </c>
      <c r="D60" s="24">
        <v>64000</v>
      </c>
      <c r="E60" s="43"/>
    </row>
    <row r="61" spans="1:5" ht="31.5">
      <c r="A61" s="18" t="s">
        <v>105</v>
      </c>
      <c r="B61" s="20" t="s">
        <v>107</v>
      </c>
      <c r="C61" s="23">
        <f aca="true" t="shared" si="0" ref="C61:D63">C62</f>
        <v>2150365</v>
      </c>
      <c r="D61" s="23">
        <f t="shared" si="0"/>
        <v>2204065</v>
      </c>
      <c r="E61" s="43"/>
    </row>
    <row r="62" spans="1:5" ht="84.75" customHeight="1">
      <c r="A62" s="19" t="s">
        <v>199</v>
      </c>
      <c r="B62" s="21" t="s">
        <v>108</v>
      </c>
      <c r="C62" s="24">
        <f t="shared" si="0"/>
        <v>2150365</v>
      </c>
      <c r="D62" s="24">
        <f t="shared" si="0"/>
        <v>2204065</v>
      </c>
      <c r="E62" s="43"/>
    </row>
    <row r="63" spans="1:5" ht="94.5">
      <c r="A63" s="19" t="s">
        <v>106</v>
      </c>
      <c r="B63" s="21" t="s">
        <v>109</v>
      </c>
      <c r="C63" s="24">
        <f t="shared" si="0"/>
        <v>2150365</v>
      </c>
      <c r="D63" s="24">
        <f t="shared" si="0"/>
        <v>2204065</v>
      </c>
      <c r="E63" s="43"/>
    </row>
    <row r="64" spans="1:5" ht="94.5">
      <c r="A64" s="19" t="s">
        <v>111</v>
      </c>
      <c r="B64" s="21" t="s">
        <v>110</v>
      </c>
      <c r="C64" s="24">
        <v>2150365</v>
      </c>
      <c r="D64" s="24">
        <v>2204065</v>
      </c>
      <c r="E64" s="43"/>
    </row>
    <row r="65" spans="1:6" s="13" customFormat="1" ht="15.75">
      <c r="A65" s="15" t="s">
        <v>29</v>
      </c>
      <c r="B65" s="20" t="s">
        <v>28</v>
      </c>
      <c r="C65" s="23">
        <f aca="true" t="shared" si="1" ref="C65:D67">C66</f>
        <v>3050</v>
      </c>
      <c r="D65" s="23">
        <f t="shared" si="1"/>
        <v>3900</v>
      </c>
      <c r="E65" s="52"/>
      <c r="F65" s="52"/>
    </row>
    <row r="66" spans="1:6" s="7" customFormat="1" ht="15.75">
      <c r="A66" s="39" t="s">
        <v>158</v>
      </c>
      <c r="B66" s="40" t="s">
        <v>153</v>
      </c>
      <c r="C66" s="24">
        <f t="shared" si="1"/>
        <v>3050</v>
      </c>
      <c r="D66" s="24">
        <f t="shared" si="1"/>
        <v>3900</v>
      </c>
      <c r="E66" s="53"/>
      <c r="F66" s="53"/>
    </row>
    <row r="67" spans="1:6" s="7" customFormat="1" ht="78.75">
      <c r="A67" s="39" t="s">
        <v>157</v>
      </c>
      <c r="B67" s="40" t="s">
        <v>154</v>
      </c>
      <c r="C67" s="24">
        <f t="shared" si="1"/>
        <v>3050</v>
      </c>
      <c r="D67" s="24">
        <f t="shared" si="1"/>
        <v>3900</v>
      </c>
      <c r="E67" s="53"/>
      <c r="F67" s="53"/>
    </row>
    <row r="68" spans="1:6" s="7" customFormat="1" ht="78.75">
      <c r="A68" s="39" t="s">
        <v>156</v>
      </c>
      <c r="B68" s="40" t="s">
        <v>155</v>
      </c>
      <c r="C68" s="24">
        <v>3050</v>
      </c>
      <c r="D68" s="24">
        <v>3900</v>
      </c>
      <c r="E68" s="53"/>
      <c r="F68" s="53"/>
    </row>
    <row r="69" spans="1:6" s="6" customFormat="1" ht="15.75">
      <c r="A69" s="15" t="s">
        <v>32</v>
      </c>
      <c r="B69" s="21"/>
      <c r="C69" s="23">
        <f>C12</f>
        <v>102860101</v>
      </c>
      <c r="D69" s="23">
        <f>D12</f>
        <v>103132850.7</v>
      </c>
      <c r="E69" s="54"/>
      <c r="F69" s="54"/>
    </row>
    <row r="70" spans="1:6" s="14" customFormat="1" ht="15.75" customHeight="1">
      <c r="A70" s="15" t="s">
        <v>62</v>
      </c>
      <c r="B70" s="20" t="s">
        <v>30</v>
      </c>
      <c r="C70" s="23">
        <f>C71</f>
        <v>478756727.14</v>
      </c>
      <c r="D70" s="23">
        <f>D71</f>
        <v>458217678.46000004</v>
      </c>
      <c r="E70" s="55"/>
      <c r="F70" s="55"/>
    </row>
    <row r="71" spans="1:6" s="14" customFormat="1" ht="47.25" customHeight="1">
      <c r="A71" s="15" t="s">
        <v>61</v>
      </c>
      <c r="B71" s="20" t="s">
        <v>0</v>
      </c>
      <c r="C71" s="23">
        <f>C72+C91+C77+C122</f>
        <v>478756727.14</v>
      </c>
      <c r="D71" s="23">
        <f>D72+D91+D77+D122</f>
        <v>458217678.46000004</v>
      </c>
      <c r="E71" s="55"/>
      <c r="F71" s="55"/>
    </row>
    <row r="72" spans="1:6" s="14" customFormat="1" ht="31.5" customHeight="1">
      <c r="A72" s="15" t="s">
        <v>75</v>
      </c>
      <c r="B72" s="20" t="s">
        <v>116</v>
      </c>
      <c r="C72" s="23">
        <f>C73+C75</f>
        <v>228256000</v>
      </c>
      <c r="D72" s="23">
        <f>D73+D75</f>
        <v>210680439</v>
      </c>
      <c r="E72" s="55"/>
      <c r="F72" s="55"/>
    </row>
    <row r="73" spans="1:6" s="3" customFormat="1" ht="19.5" customHeight="1">
      <c r="A73" s="15" t="s">
        <v>7</v>
      </c>
      <c r="B73" s="20" t="s">
        <v>117</v>
      </c>
      <c r="C73" s="23">
        <f>C74</f>
        <v>106702000</v>
      </c>
      <c r="D73" s="23">
        <f>D74</f>
        <v>105948439</v>
      </c>
      <c r="E73" s="44"/>
      <c r="F73" s="44"/>
    </row>
    <row r="74" spans="1:6" s="3" customFormat="1" ht="46.5" customHeight="1">
      <c r="A74" s="17" t="s">
        <v>167</v>
      </c>
      <c r="B74" s="21" t="s">
        <v>118</v>
      </c>
      <c r="C74" s="24">
        <v>106702000</v>
      </c>
      <c r="D74" s="24">
        <v>105948439</v>
      </c>
      <c r="E74" s="44"/>
      <c r="F74" s="44"/>
    </row>
    <row r="75" spans="1:6" s="3" customFormat="1" ht="47.25" customHeight="1">
      <c r="A75" s="15" t="s">
        <v>60</v>
      </c>
      <c r="B75" s="20" t="s">
        <v>119</v>
      </c>
      <c r="C75" s="23">
        <f>C76</f>
        <v>121554000</v>
      </c>
      <c r="D75" s="23">
        <f>D76</f>
        <v>104732000</v>
      </c>
      <c r="E75" s="44"/>
      <c r="F75" s="44"/>
    </row>
    <row r="76" spans="1:6" s="3" customFormat="1" ht="50.25" customHeight="1">
      <c r="A76" s="17" t="s">
        <v>59</v>
      </c>
      <c r="B76" s="21" t="s">
        <v>120</v>
      </c>
      <c r="C76" s="24">
        <v>121554000</v>
      </c>
      <c r="D76" s="24">
        <v>104732000</v>
      </c>
      <c r="E76" s="44"/>
      <c r="F76" s="44"/>
    </row>
    <row r="77" spans="1:6" s="3" customFormat="1" ht="34.5" customHeight="1">
      <c r="A77" s="15" t="s">
        <v>55</v>
      </c>
      <c r="B77" s="20" t="s">
        <v>121</v>
      </c>
      <c r="C77" s="23">
        <f>C84+C78+C80</f>
        <v>45367508.980000004</v>
      </c>
      <c r="D77" s="23">
        <f>D84+D78+D80</f>
        <v>46220964.980000004</v>
      </c>
      <c r="E77" s="44"/>
      <c r="F77" s="44"/>
    </row>
    <row r="78" spans="1:6" s="3" customFormat="1" ht="94.5" customHeight="1">
      <c r="A78" s="15" t="s">
        <v>152</v>
      </c>
      <c r="B78" s="20" t="s">
        <v>151</v>
      </c>
      <c r="C78" s="23">
        <f>C79</f>
        <v>5628658.98</v>
      </c>
      <c r="D78" s="23">
        <f>D79</f>
        <v>5628658.98</v>
      </c>
      <c r="E78" s="44"/>
      <c r="F78" s="44"/>
    </row>
    <row r="79" spans="1:6" s="3" customFormat="1" ht="94.5" customHeight="1">
      <c r="A79" s="17" t="s">
        <v>149</v>
      </c>
      <c r="B79" s="21" t="s">
        <v>150</v>
      </c>
      <c r="C79" s="24">
        <v>5628658.98</v>
      </c>
      <c r="D79" s="24">
        <v>5628658.98</v>
      </c>
      <c r="E79" s="44"/>
      <c r="F79" s="44"/>
    </row>
    <row r="80" spans="1:6" s="3" customFormat="1" ht="65.25" customHeight="1">
      <c r="A80" s="15" t="s">
        <v>168</v>
      </c>
      <c r="B80" s="20" t="s">
        <v>165</v>
      </c>
      <c r="C80" s="23">
        <f>C81</f>
        <v>5023561</v>
      </c>
      <c r="D80" s="23">
        <f>D81</f>
        <v>5180830</v>
      </c>
      <c r="E80" s="44"/>
      <c r="F80" s="44"/>
    </row>
    <row r="81" spans="1:6" s="3" customFormat="1" ht="62.25" customHeight="1">
      <c r="A81" s="15" t="s">
        <v>164</v>
      </c>
      <c r="B81" s="20" t="s">
        <v>163</v>
      </c>
      <c r="C81" s="23">
        <f>C82+C83</f>
        <v>5023561</v>
      </c>
      <c r="D81" s="23">
        <f>D82+D83</f>
        <v>5180830</v>
      </c>
      <c r="E81" s="44"/>
      <c r="F81" s="44"/>
    </row>
    <row r="82" spans="1:6" s="3" customFormat="1" ht="78.75" customHeight="1">
      <c r="A82" s="17" t="s">
        <v>169</v>
      </c>
      <c r="B82" s="21" t="s">
        <v>163</v>
      </c>
      <c r="C82" s="24">
        <v>612100</v>
      </c>
      <c r="D82" s="24">
        <f>644100+1300</f>
        <v>645400</v>
      </c>
      <c r="E82" s="44"/>
      <c r="F82" s="44"/>
    </row>
    <row r="83" spans="1:6" s="1" customFormat="1" ht="47.25" customHeight="1">
      <c r="A83" s="17" t="s">
        <v>170</v>
      </c>
      <c r="B83" s="21" t="s">
        <v>163</v>
      </c>
      <c r="C83" s="24">
        <v>4411461</v>
      </c>
      <c r="D83" s="24">
        <f>4545175-9745</f>
        <v>4535430</v>
      </c>
      <c r="E83" s="48"/>
      <c r="F83" s="48"/>
    </row>
    <row r="84" spans="1:5" ht="15.75" customHeight="1">
      <c r="A84" s="15" t="s">
        <v>8</v>
      </c>
      <c r="B84" s="20" t="s">
        <v>122</v>
      </c>
      <c r="C84" s="23">
        <f>C85</f>
        <v>34715289</v>
      </c>
      <c r="D84" s="23">
        <f>D85</f>
        <v>35411476</v>
      </c>
      <c r="E84" s="43"/>
    </row>
    <row r="85" spans="1:5" ht="15.75" customHeight="1">
      <c r="A85" s="17" t="s">
        <v>6</v>
      </c>
      <c r="B85" s="21" t="s">
        <v>123</v>
      </c>
      <c r="C85" s="24">
        <f>C86+C87+C89+C88+C90</f>
        <v>34715289</v>
      </c>
      <c r="D85" s="24">
        <f>D86+D87+D89+D88+D90</f>
        <v>35411476</v>
      </c>
      <c r="E85" s="43"/>
    </row>
    <row r="86" spans="1:5" ht="78.75" customHeight="1">
      <c r="A86" s="17" t="s">
        <v>186</v>
      </c>
      <c r="B86" s="21" t="s">
        <v>123</v>
      </c>
      <c r="C86" s="24">
        <v>225600</v>
      </c>
      <c r="D86" s="24">
        <v>234700</v>
      </c>
      <c r="E86" s="43"/>
    </row>
    <row r="87" spans="1:6" s="8" customFormat="1" ht="47.25" customHeight="1">
      <c r="A87" s="17" t="s">
        <v>187</v>
      </c>
      <c r="B87" s="21" t="s">
        <v>123</v>
      </c>
      <c r="C87" s="24">
        <v>30393</v>
      </c>
      <c r="D87" s="24">
        <v>30393</v>
      </c>
      <c r="E87" s="56"/>
      <c r="F87" s="56"/>
    </row>
    <row r="88" spans="1:6" s="8" customFormat="1" ht="31.5" customHeight="1">
      <c r="A88" s="17" t="s">
        <v>188</v>
      </c>
      <c r="B88" s="21" t="s">
        <v>123</v>
      </c>
      <c r="C88" s="24">
        <v>921696</v>
      </c>
      <c r="D88" s="24">
        <v>921696</v>
      </c>
      <c r="E88" s="56"/>
      <c r="F88" s="56"/>
    </row>
    <row r="89" spans="1:6" s="8" customFormat="1" ht="63" customHeight="1">
      <c r="A89" s="17" t="s">
        <v>189</v>
      </c>
      <c r="B89" s="21" t="s">
        <v>123</v>
      </c>
      <c r="C89" s="24">
        <v>28172294</v>
      </c>
      <c r="D89" s="24">
        <v>28859381</v>
      </c>
      <c r="E89" s="56"/>
      <c r="F89" s="56"/>
    </row>
    <row r="90" spans="1:6" s="8" customFormat="1" ht="48.75" customHeight="1">
      <c r="A90" s="17" t="s">
        <v>104</v>
      </c>
      <c r="B90" s="21" t="s">
        <v>123</v>
      </c>
      <c r="C90" s="24">
        <v>5365306</v>
      </c>
      <c r="D90" s="24">
        <v>5365306</v>
      </c>
      <c r="E90" s="56"/>
      <c r="F90" s="56"/>
    </row>
    <row r="91" spans="1:6" s="12" customFormat="1" ht="31.5" customHeight="1">
      <c r="A91" s="15" t="s">
        <v>76</v>
      </c>
      <c r="B91" s="20" t="s">
        <v>124</v>
      </c>
      <c r="C91" s="23">
        <f>C117+C113+C119+C107+C109+C115+C92</f>
        <v>193030682.16</v>
      </c>
      <c r="D91" s="23">
        <f>D117+D113+D119+D107+D109+D115+D92</f>
        <v>194847938.48</v>
      </c>
      <c r="E91" s="57"/>
      <c r="F91" s="57"/>
    </row>
    <row r="92" spans="1:6" s="6" customFormat="1" ht="30" customHeight="1">
      <c r="A92" s="15" t="s">
        <v>142</v>
      </c>
      <c r="B92" s="20" t="s">
        <v>143</v>
      </c>
      <c r="C92" s="23">
        <f>C93</f>
        <v>18424176.1</v>
      </c>
      <c r="D92" s="23">
        <f>D93</f>
        <v>18644278</v>
      </c>
      <c r="E92" s="54"/>
      <c r="F92" s="54"/>
    </row>
    <row r="93" spans="1:6" s="8" customFormat="1" ht="34.5" customHeight="1">
      <c r="A93" s="15" t="s">
        <v>144</v>
      </c>
      <c r="B93" s="20" t="s">
        <v>137</v>
      </c>
      <c r="C93" s="23">
        <f>C94+C95+C96+C97+C98+C99+C100+C101+C102+C103+C104+C105+C106</f>
        <v>18424176.1</v>
      </c>
      <c r="D93" s="23">
        <f>D94+D95+D96+D97+D98+D99+D100+D101+D102+D103+D104+D105+D106</f>
        <v>18644278</v>
      </c>
      <c r="E93" s="56"/>
      <c r="F93" s="56"/>
    </row>
    <row r="94" spans="1:6" s="6" customFormat="1" ht="51" customHeight="1">
      <c r="A94" s="17" t="s">
        <v>185</v>
      </c>
      <c r="B94" s="21" t="s">
        <v>137</v>
      </c>
      <c r="C94" s="24">
        <v>1454091</v>
      </c>
      <c r="D94" s="24">
        <v>1512420</v>
      </c>
      <c r="E94" s="54"/>
      <c r="F94" s="54"/>
    </row>
    <row r="95" spans="1:6" s="6" customFormat="1" ht="94.5" customHeight="1">
      <c r="A95" s="17" t="s">
        <v>183</v>
      </c>
      <c r="B95" s="21" t="s">
        <v>137</v>
      </c>
      <c r="C95" s="24">
        <v>6000</v>
      </c>
      <c r="D95" s="24">
        <v>6000</v>
      </c>
      <c r="E95" s="54"/>
      <c r="F95" s="54"/>
    </row>
    <row r="96" spans="1:6" s="6" customFormat="1" ht="78" customHeight="1">
      <c r="A96" s="17" t="s">
        <v>182</v>
      </c>
      <c r="B96" s="21" t="s">
        <v>137</v>
      </c>
      <c r="C96" s="24">
        <v>2168</v>
      </c>
      <c r="D96" s="24">
        <v>2249</v>
      </c>
      <c r="E96" s="54"/>
      <c r="F96" s="54"/>
    </row>
    <row r="97" spans="1:6" s="6" customFormat="1" ht="80.25" customHeight="1">
      <c r="A97" s="17" t="s">
        <v>174</v>
      </c>
      <c r="B97" s="21" t="s">
        <v>137</v>
      </c>
      <c r="C97" s="24">
        <v>41961</v>
      </c>
      <c r="D97" s="24">
        <v>43644</v>
      </c>
      <c r="E97" s="54"/>
      <c r="F97" s="54"/>
    </row>
    <row r="98" spans="1:6" s="6" customFormat="1" ht="78" customHeight="1">
      <c r="A98" s="17" t="s">
        <v>181</v>
      </c>
      <c r="B98" s="21" t="s">
        <v>137</v>
      </c>
      <c r="C98" s="24">
        <v>4507</v>
      </c>
      <c r="D98" s="24">
        <v>4688</v>
      </c>
      <c r="E98" s="54"/>
      <c r="F98" s="54"/>
    </row>
    <row r="99" spans="1:6" s="6" customFormat="1" ht="78.75" customHeight="1">
      <c r="A99" s="17" t="s">
        <v>180</v>
      </c>
      <c r="B99" s="21" t="s">
        <v>137</v>
      </c>
      <c r="C99" s="24">
        <v>265700</v>
      </c>
      <c r="D99" s="24">
        <v>276300</v>
      </c>
      <c r="E99" s="54"/>
      <c r="F99" s="54"/>
    </row>
    <row r="100" spans="1:6" s="6" customFormat="1" ht="32.25" customHeight="1">
      <c r="A100" s="17" t="s">
        <v>173</v>
      </c>
      <c r="B100" s="21" t="s">
        <v>137</v>
      </c>
      <c r="C100" s="24">
        <v>1465100</v>
      </c>
      <c r="D100" s="24">
        <v>1526200</v>
      </c>
      <c r="E100" s="54"/>
      <c r="F100" s="54"/>
    </row>
    <row r="101" spans="1:6" s="6" customFormat="1" ht="143.25" customHeight="1">
      <c r="A101" s="17" t="s">
        <v>171</v>
      </c>
      <c r="B101" s="21" t="s">
        <v>137</v>
      </c>
      <c r="C101" s="24">
        <v>12711100</v>
      </c>
      <c r="D101" s="24">
        <v>12711100</v>
      </c>
      <c r="E101" s="54"/>
      <c r="F101" s="54"/>
    </row>
    <row r="102" spans="1:6" s="6" customFormat="1" ht="78.75" customHeight="1">
      <c r="A102" s="17" t="s">
        <v>179</v>
      </c>
      <c r="B102" s="21" t="s">
        <v>137</v>
      </c>
      <c r="C102" s="24">
        <v>1454091</v>
      </c>
      <c r="D102" s="24">
        <v>1512420</v>
      </c>
      <c r="E102" s="54"/>
      <c r="F102" s="54"/>
    </row>
    <row r="103" spans="1:6" s="6" customFormat="1" ht="47.25" customHeight="1">
      <c r="A103" s="17" t="s">
        <v>184</v>
      </c>
      <c r="B103" s="21" t="s">
        <v>137</v>
      </c>
      <c r="C103" s="24">
        <v>304149</v>
      </c>
      <c r="D103" s="24">
        <v>305315</v>
      </c>
      <c r="E103" s="54"/>
      <c r="F103" s="54"/>
    </row>
    <row r="104" spans="1:6" s="6" customFormat="1" ht="31.5" customHeight="1">
      <c r="A104" s="17" t="s">
        <v>175</v>
      </c>
      <c r="B104" s="21" t="s">
        <v>137</v>
      </c>
      <c r="C104" s="24">
        <v>9700</v>
      </c>
      <c r="D104" s="24">
        <v>10100</v>
      </c>
      <c r="E104" s="54"/>
      <c r="F104" s="54"/>
    </row>
    <row r="105" spans="1:6" s="6" customFormat="1" ht="63">
      <c r="A105" s="17" t="s">
        <v>193</v>
      </c>
      <c r="B105" s="21" t="s">
        <v>137</v>
      </c>
      <c r="C105" s="24">
        <v>560200</v>
      </c>
      <c r="D105" s="24">
        <v>582600</v>
      </c>
      <c r="E105" s="54"/>
      <c r="F105" s="54"/>
    </row>
    <row r="106" spans="1:6" s="6" customFormat="1" ht="63">
      <c r="A106" s="17" t="s">
        <v>194</v>
      </c>
      <c r="B106" s="21" t="s">
        <v>137</v>
      </c>
      <c r="C106" s="24">
        <v>145409.1</v>
      </c>
      <c r="D106" s="24">
        <v>151242</v>
      </c>
      <c r="E106" s="54"/>
      <c r="F106" s="54"/>
    </row>
    <row r="107" spans="1:6" s="6" customFormat="1" ht="47.25" customHeight="1">
      <c r="A107" s="15" t="s">
        <v>58</v>
      </c>
      <c r="B107" s="20" t="s">
        <v>129</v>
      </c>
      <c r="C107" s="23">
        <f>C108</f>
        <v>5651300</v>
      </c>
      <c r="D107" s="23">
        <f>D108</f>
        <v>5719100</v>
      </c>
      <c r="E107" s="54"/>
      <c r="F107" s="54"/>
    </row>
    <row r="108" spans="1:6" s="6" customFormat="1" ht="47.25" customHeight="1">
      <c r="A108" s="17" t="s">
        <v>200</v>
      </c>
      <c r="B108" s="21" t="s">
        <v>130</v>
      </c>
      <c r="C108" s="24">
        <v>5651300</v>
      </c>
      <c r="D108" s="24">
        <v>5719100</v>
      </c>
      <c r="E108" s="54"/>
      <c r="F108" s="54"/>
    </row>
    <row r="109" spans="1:6" s="6" customFormat="1" ht="78.75" customHeight="1">
      <c r="A109" s="15" t="s">
        <v>57</v>
      </c>
      <c r="B109" s="20" t="s">
        <v>131</v>
      </c>
      <c r="C109" s="23">
        <f>C110</f>
        <v>2187500</v>
      </c>
      <c r="D109" s="23">
        <f>D110</f>
        <v>2187500</v>
      </c>
      <c r="E109" s="54"/>
      <c r="F109" s="54"/>
    </row>
    <row r="110" spans="1:6" s="6" customFormat="1" ht="31.5" customHeight="1">
      <c r="A110" s="15" t="s">
        <v>178</v>
      </c>
      <c r="B110" s="20" t="s">
        <v>132</v>
      </c>
      <c r="C110" s="23">
        <f>C111+C112</f>
        <v>2187500</v>
      </c>
      <c r="D110" s="23">
        <f>D111+D112</f>
        <v>2187500</v>
      </c>
      <c r="E110" s="54"/>
      <c r="F110" s="54"/>
    </row>
    <row r="111" spans="1:6" s="6" customFormat="1" ht="63" customHeight="1">
      <c r="A111" s="17" t="s">
        <v>177</v>
      </c>
      <c r="B111" s="21" t="s">
        <v>132</v>
      </c>
      <c r="C111" s="24">
        <v>2134100</v>
      </c>
      <c r="D111" s="24">
        <v>2134100</v>
      </c>
      <c r="E111" s="54"/>
      <c r="F111" s="54"/>
    </row>
    <row r="112" spans="1:6" s="6" customFormat="1" ht="110.25" customHeight="1">
      <c r="A112" s="17" t="s">
        <v>176</v>
      </c>
      <c r="B112" s="21" t="s">
        <v>132</v>
      </c>
      <c r="C112" s="24">
        <v>53400</v>
      </c>
      <c r="D112" s="24">
        <v>53400</v>
      </c>
      <c r="E112" s="54"/>
      <c r="F112" s="54"/>
    </row>
    <row r="113" spans="1:6" s="6" customFormat="1" ht="47.25" customHeight="1">
      <c r="A113" s="15" t="s">
        <v>201</v>
      </c>
      <c r="B113" s="20" t="s">
        <v>127</v>
      </c>
      <c r="C113" s="23">
        <f>C114</f>
        <v>530500</v>
      </c>
      <c r="D113" s="23">
        <f>D114</f>
        <v>549400</v>
      </c>
      <c r="E113" s="54"/>
      <c r="F113" s="54"/>
    </row>
    <row r="114" spans="1:6" s="6" customFormat="1" ht="47.25" customHeight="1">
      <c r="A114" s="17" t="s">
        <v>202</v>
      </c>
      <c r="B114" s="21" t="s">
        <v>128</v>
      </c>
      <c r="C114" s="24">
        <v>530500</v>
      </c>
      <c r="D114" s="24">
        <v>549400</v>
      </c>
      <c r="E114" s="54"/>
      <c r="F114" s="54"/>
    </row>
    <row r="115" spans="1:6" s="6" customFormat="1" ht="63" customHeight="1">
      <c r="A115" s="15" t="s">
        <v>136</v>
      </c>
      <c r="B115" s="20" t="s">
        <v>135</v>
      </c>
      <c r="C115" s="23">
        <f>C116</f>
        <v>154.06</v>
      </c>
      <c r="D115" s="23">
        <f>D116</f>
        <v>138.48000000000002</v>
      </c>
      <c r="E115" s="54"/>
      <c r="F115" s="54"/>
    </row>
    <row r="116" spans="1:5" ht="63" customHeight="1">
      <c r="A116" s="17" t="s">
        <v>134</v>
      </c>
      <c r="B116" s="21" t="s">
        <v>133</v>
      </c>
      <c r="C116" s="24">
        <f>233.34-79.28</f>
        <v>154.06</v>
      </c>
      <c r="D116" s="24">
        <f>209.75-71.27</f>
        <v>138.48000000000002</v>
      </c>
      <c r="E116" s="43"/>
    </row>
    <row r="117" spans="1:5" ht="33.75" customHeight="1">
      <c r="A117" s="15" t="s">
        <v>9</v>
      </c>
      <c r="B117" s="20" t="s">
        <v>125</v>
      </c>
      <c r="C117" s="23">
        <f>C118</f>
        <v>1767152</v>
      </c>
      <c r="D117" s="23">
        <f>D118</f>
        <v>1836322</v>
      </c>
      <c r="E117" s="43"/>
    </row>
    <row r="118" spans="1:5" ht="31.5" customHeight="1">
      <c r="A118" s="17" t="s">
        <v>82</v>
      </c>
      <c r="B118" s="21" t="s">
        <v>126</v>
      </c>
      <c r="C118" s="24">
        <v>1767152</v>
      </c>
      <c r="D118" s="24">
        <v>1836322</v>
      </c>
      <c r="E118" s="43"/>
    </row>
    <row r="119" spans="1:5" ht="15.75" customHeight="1">
      <c r="A119" s="15" t="s">
        <v>139</v>
      </c>
      <c r="B119" s="20" t="s">
        <v>140</v>
      </c>
      <c r="C119" s="23">
        <f>C120</f>
        <v>164469900</v>
      </c>
      <c r="D119" s="23">
        <f>D120</f>
        <v>165911200</v>
      </c>
      <c r="E119" s="43"/>
    </row>
    <row r="120" spans="1:5" ht="15.75" customHeight="1">
      <c r="A120" s="15" t="s">
        <v>141</v>
      </c>
      <c r="B120" s="20" t="s">
        <v>138</v>
      </c>
      <c r="C120" s="23">
        <f>C121</f>
        <v>164469900</v>
      </c>
      <c r="D120" s="23">
        <f>D121</f>
        <v>165911200</v>
      </c>
      <c r="E120" s="43"/>
    </row>
    <row r="121" spans="1:5" ht="47.25" customHeight="1">
      <c r="A121" s="17" t="s">
        <v>172</v>
      </c>
      <c r="B121" s="21" t="s">
        <v>138</v>
      </c>
      <c r="C121" s="24">
        <v>164469900</v>
      </c>
      <c r="D121" s="24">
        <v>165911200</v>
      </c>
      <c r="E121" s="43"/>
    </row>
    <row r="122" spans="1:5" ht="15.75">
      <c r="A122" s="15" t="s">
        <v>160</v>
      </c>
      <c r="B122" s="20" t="s">
        <v>159</v>
      </c>
      <c r="C122" s="23">
        <f>C123+C127</f>
        <v>12102536</v>
      </c>
      <c r="D122" s="23">
        <f>D123+D127</f>
        <v>6468336</v>
      </c>
      <c r="E122" s="43"/>
    </row>
    <row r="123" spans="1:5" ht="63">
      <c r="A123" s="15" t="s">
        <v>203</v>
      </c>
      <c r="B123" s="20" t="s">
        <v>161</v>
      </c>
      <c r="C123" s="23">
        <f>C124</f>
        <v>6468336</v>
      </c>
      <c r="D123" s="23">
        <f>D124</f>
        <v>6468336</v>
      </c>
      <c r="E123" s="43"/>
    </row>
    <row r="124" spans="1:5" ht="78.75">
      <c r="A124" s="15" t="s">
        <v>204</v>
      </c>
      <c r="B124" s="20" t="s">
        <v>162</v>
      </c>
      <c r="C124" s="23">
        <f>C125+C126</f>
        <v>6468336</v>
      </c>
      <c r="D124" s="23">
        <f>D125+D126</f>
        <v>6468336</v>
      </c>
      <c r="E124" s="43"/>
    </row>
    <row r="125" spans="1:5" ht="66" customHeight="1">
      <c r="A125" s="17" t="s">
        <v>204</v>
      </c>
      <c r="B125" s="21" t="s">
        <v>162</v>
      </c>
      <c r="C125" s="24">
        <v>6187104</v>
      </c>
      <c r="D125" s="24">
        <v>6187104</v>
      </c>
      <c r="E125" s="43"/>
    </row>
    <row r="126" spans="1:5" ht="78.75">
      <c r="A126" s="17" t="s">
        <v>205</v>
      </c>
      <c r="B126" s="21" t="s">
        <v>162</v>
      </c>
      <c r="C126" s="24">
        <v>281232</v>
      </c>
      <c r="D126" s="24">
        <v>281232</v>
      </c>
      <c r="E126" s="43"/>
    </row>
    <row r="127" spans="1:5" ht="31.5">
      <c r="A127" s="15" t="s">
        <v>208</v>
      </c>
      <c r="B127" s="20" t="s">
        <v>209</v>
      </c>
      <c r="C127" s="23">
        <f>C128</f>
        <v>5634200</v>
      </c>
      <c r="D127" s="23">
        <f>D128</f>
        <v>0</v>
      </c>
      <c r="E127" s="43"/>
    </row>
    <row r="128" spans="1:5" ht="31.5">
      <c r="A128" s="17" t="s">
        <v>210</v>
      </c>
      <c r="B128" s="21" t="s">
        <v>211</v>
      </c>
      <c r="C128" s="24">
        <v>5634200</v>
      </c>
      <c r="D128" s="24">
        <v>0</v>
      </c>
      <c r="E128" s="43"/>
    </row>
    <row r="129" spans="1:6" ht="15.75" customHeight="1">
      <c r="A129" s="16" t="s">
        <v>17</v>
      </c>
      <c r="B129" s="25"/>
      <c r="C129" s="23">
        <f>C69+C70</f>
        <v>581616828.14</v>
      </c>
      <c r="D129" s="23">
        <f>D69+D70</f>
        <v>561350529.1600001</v>
      </c>
      <c r="E129" s="43"/>
      <c r="F129" s="43" t="s">
        <v>215</v>
      </c>
    </row>
    <row r="130" ht="15.75">
      <c r="C130" s="41"/>
    </row>
    <row r="131" ht="15.75">
      <c r="C131" s="41"/>
    </row>
    <row r="132" ht="15.75">
      <c r="C132" s="41"/>
    </row>
    <row r="133" ht="15.75">
      <c r="C133" s="41"/>
    </row>
    <row r="134" ht="15.75">
      <c r="C134" s="41"/>
    </row>
    <row r="135" spans="1:6" s="3" customFormat="1" ht="15.75">
      <c r="A135" s="30"/>
      <c r="B135" s="35"/>
      <c r="C135" s="41"/>
      <c r="D135" s="27"/>
      <c r="E135" s="27"/>
      <c r="F135" s="44"/>
    </row>
    <row r="136" spans="1:6" s="3" customFormat="1" ht="15.75">
      <c r="A136" s="30"/>
      <c r="B136" s="35"/>
      <c r="C136" s="41"/>
      <c r="D136" s="27"/>
      <c r="E136" s="27"/>
      <c r="F136" s="44"/>
    </row>
    <row r="137" spans="1:6" s="5" customFormat="1" ht="15.75">
      <c r="A137" s="30"/>
      <c r="B137" s="35"/>
      <c r="C137" s="41"/>
      <c r="D137" s="36"/>
      <c r="E137" s="36"/>
      <c r="F137" s="45"/>
    </row>
    <row r="138" spans="1:6" s="3" customFormat="1" ht="15.75">
      <c r="A138" s="30"/>
      <c r="B138" s="35"/>
      <c r="C138" s="41"/>
      <c r="D138" s="27"/>
      <c r="E138" s="27"/>
      <c r="F138" s="44"/>
    </row>
    <row r="139" spans="1:6" s="5" customFormat="1" ht="15.75">
      <c r="A139" s="30"/>
      <c r="B139" s="35"/>
      <c r="C139" s="41"/>
      <c r="D139" s="36"/>
      <c r="E139" s="36"/>
      <c r="F139" s="45"/>
    </row>
    <row r="140" spans="1:6" s="3" customFormat="1" ht="15.75">
      <c r="A140" s="30"/>
      <c r="B140" s="35"/>
      <c r="C140" s="41"/>
      <c r="D140" s="27"/>
      <c r="E140" s="27"/>
      <c r="F140" s="44"/>
    </row>
    <row r="141" spans="1:6" s="5" customFormat="1" ht="15.75">
      <c r="A141" s="30"/>
      <c r="B141" s="35"/>
      <c r="C141" s="41"/>
      <c r="D141" s="36"/>
      <c r="E141" s="36"/>
      <c r="F141" s="45"/>
    </row>
    <row r="142" spans="1:6" s="5" customFormat="1" ht="15.75">
      <c r="A142" s="30"/>
      <c r="B142" s="35"/>
      <c r="C142" s="41"/>
      <c r="D142" s="36"/>
      <c r="E142" s="36"/>
      <c r="F142" s="45"/>
    </row>
    <row r="143" spans="1:6" s="5" customFormat="1" ht="15.75">
      <c r="A143" s="30"/>
      <c r="B143" s="35"/>
      <c r="C143" s="37"/>
      <c r="D143" s="36"/>
      <c r="E143" s="36"/>
      <c r="F143" s="45"/>
    </row>
    <row r="144" spans="1:6" s="4" customFormat="1" ht="15.75">
      <c r="A144" s="30"/>
      <c r="B144" s="35"/>
      <c r="C144" s="37"/>
      <c r="D144" s="28"/>
      <c r="E144" s="28"/>
      <c r="F144" s="46"/>
    </row>
    <row r="145" ht="15.75">
      <c r="C145" s="42"/>
    </row>
    <row r="157" ht="15.75">
      <c r="C157" s="42"/>
    </row>
    <row r="158" ht="15.75">
      <c r="C158" s="42"/>
    </row>
    <row r="160" ht="15.75">
      <c r="C160" s="42"/>
    </row>
    <row r="162" ht="15.75">
      <c r="C162" s="42"/>
    </row>
    <row r="166" ht="15.75">
      <c r="C166" s="42"/>
    </row>
  </sheetData>
  <sheetProtection/>
  <mergeCells count="6">
    <mergeCell ref="B1:D1"/>
    <mergeCell ref="A2:D2"/>
    <mergeCell ref="A4:D4"/>
    <mergeCell ref="B5:D5"/>
    <mergeCell ref="A7:D7"/>
    <mergeCell ref="A3:D3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0" r:id="rId1"/>
  <headerFooter alignWithMargins="0">
    <oddFooter>&amp;R &amp;P</oddFooter>
  </headerFooter>
  <colBreaks count="1" manualBreakCount="1">
    <brk id="4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2022-12-09T06:38:09Z</cp:lastPrinted>
  <dcterms:created xsi:type="dcterms:W3CDTF">2002-10-10T06:25:05Z</dcterms:created>
  <dcterms:modified xsi:type="dcterms:W3CDTF">2022-12-09T06:49:32Z</dcterms:modified>
  <cp:category/>
  <cp:version/>
  <cp:contentType/>
  <cp:contentStatus/>
</cp:coreProperties>
</file>