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_xlnm.Print_Titles" localSheetId="0">'2022'!$10:$10</definedName>
    <definedName name="_xlnm.Print_Area" localSheetId="0">'2022'!$A$1:$C$133</definedName>
  </definedNames>
  <calcPr fullCalcOnLoad="1"/>
</workbook>
</file>

<file path=xl/sharedStrings.xml><?xml version="1.0" encoding="utf-8"?>
<sst xmlns="http://schemas.openxmlformats.org/spreadsheetml/2006/main" count="250" uniqueCount="219">
  <si>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</si>
  <si>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</si>
  <si>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</si>
  <si>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</si>
  <si>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</si>
  <si>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</si>
  <si>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</si>
  <si>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</si>
  <si>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</si>
  <si>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</si>
  <si>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</si>
  <si>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</si>
  <si>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</si>
  <si>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</si>
  <si>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</si>
  <si>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</si>
  <si>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</si>
  <si>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</si>
  <si>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</si>
  <si>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</si>
  <si>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</si>
  <si>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</si>
  <si>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</si>
  <si>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</si>
  <si>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</si>
  <si>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</si>
  <si>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</si>
  <si>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</si>
  <si>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</si>
  <si>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</si>
  <si>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</si>
  <si>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</si>
  <si>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</si>
  <si>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</si>
  <si>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</si>
  <si>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</si>
  <si>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</si>
  <si>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</si>
  <si>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</si>
  <si>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</si>
  <si>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</si>
  <si>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</si>
  <si>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</si>
  <si>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</si>
  <si>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</si>
  <si>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</si>
  <si>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</si>
  <si>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</si>
  <si>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</si>
  <si>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</si>
  <si>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</si>
  <si>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</si>
  <si>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</si>
  <si>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</si>
  <si>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</si>
  <si>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</si>
  <si>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</si>
  <si>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</si>
  <si>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</si>
  <si>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</si>
  <si>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</si>
  <si>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</si>
  <si>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</si>
  <si>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</si>
  <si>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</si>
  <si>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</si>
  <si>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</si>
  <si>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</si>
  <si>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</si>
  <si>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</si>
  <si>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</si>
  <si>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</si>
  <si>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</si>
  <si>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</si>
  <si>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</si>
  <si>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</si>
  <si>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</si>
  <si>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</si>
  <si>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</si>
  <si>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</si>
  <si>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</si>
  <si>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</si>
  <si>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</si>
  <si>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</si>
  <si>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</si>
  <si>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</si>
  <si>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</si>
  <si>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</si>
  <si>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</si>
  <si>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</si>
  <si>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</si>
  <si>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</si>
  <si>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</si>
  <si>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</si>
  <si>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</si>
  <si>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</si>
  <si>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</si>
  <si>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</si>
  <si>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</si>
  <si>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</si>
  <si>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</si>
  <si>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</si>
  <si>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</si>
  <si>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</si>
  <si>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</si>
  <si>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</si>
  <si>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</si>
  <si>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</si>
  <si>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</si>
  <si>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</si>
  <si>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</si>
  <si>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</si>
  <si>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</si>
  <si>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</si>
  <si>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</si>
  <si>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</si>
  <si>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</si>
  <si>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</si>
  <si>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</si>
  <si>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</si>
  <si>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</si>
  <si>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</si>
  <si>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</si>
  <si>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</si>
  <si>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</si>
  <si>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</si>
  <si>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</si>
  <si>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</si>
  <si>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</si>
  <si>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</si>
  <si>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</si>
  <si>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</si>
  <si>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</si>
  <si>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</si>
  <si>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</si>
  <si>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</si>
  <si>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</si>
  <si>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</si>
  <si>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</si>
  <si>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</si>
  <si>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</si>
  <si>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</si>
  <si>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</si>
  <si>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</si>
  <si>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</si>
  <si>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</si>
  <si>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</si>
  <si>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</si>
  <si>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</si>
  <si>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</si>
  <si>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</si>
  <si>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</si>
  <si>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</si>
  <si>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</si>
  <si>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</si>
  <si>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</si>
  <si>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</si>
  <si>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</si>
  <si>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</si>
  <si>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</si>
  <si>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</si>
  <si>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</si>
  <si>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</si>
  <si>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</si>
  <si>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</si>
  <si>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</si>
  <si>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</si>
  <si>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</si>
  <si>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</si>
  <si>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</si>
  <si>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</si>
  <si>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</si>
  <si>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</si>
  <si>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</si>
  <si>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</si>
  <si>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</si>
  <si>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</si>
  <si>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</si>
  <si>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</si>
  <si>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</si>
  <si>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</si>
  <si>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</si>
  <si>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</si>
  <si>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</si>
  <si>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</si>
  <si>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</si>
  <si>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</si>
  <si>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</si>
  <si>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</si>
  <si>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</si>
  <si>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</si>
  <si>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000 1 12 01030 01 0000 120 </t>
  </si>
  <si>
    <t>Плата за сбросы загрязняющих веществ в водные объекты</t>
  </si>
  <si>
    <t xml:space="preserve"> Приложение 1</t>
  </si>
  <si>
    <t>"О бюджете ЗАТО Видяево на 2022 год и на плановый период 2023 и 2024 годов"</t>
  </si>
  <si>
    <t>Объем поступлений доходов в бюджет ЗАТО Видяево на 2022 год</t>
  </si>
  <si>
    <t>000 2 02 20077 04 0000 150</t>
  </si>
  <si>
    <t>000 2 02 20077 00 0000 150</t>
  </si>
  <si>
    <t xml:space="preserve">Субсидия на реализацию мероприятий по замене окон в муниципальных образовательных организациях </t>
  </si>
  <si>
    <t>Субсидия на софинсирование капитального ремонта объектов, находящихся в муниципальной собственности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</si>
  <si>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</si>
  <si>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</si>
  <si>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</si>
  <si>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</si>
  <si>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</si>
  <si>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</si>
  <si>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</si>
  <si>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</si>
  <si>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</si>
  <si>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</si>
  <si>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</si>
  <si>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</si>
  <si>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</si>
  <si>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</si>
  <si>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</si>
  <si>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поддержку 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</si>
  <si>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к проекту решения Совета депутатов ЗАТО Видяево</t>
  </si>
  <si>
    <t>"О внесении изменений в решение Совета депутатов ЗАТО Видяво от 22.12.2021 № 381</t>
  </si>
  <si>
    <r>
      <t xml:space="preserve">от </t>
    </r>
    <r>
      <rPr>
        <u val="single"/>
        <sz val="12"/>
        <rFont val="Times New Roman"/>
        <family val="1"/>
      </rPr>
      <t>___________</t>
    </r>
    <r>
      <rPr>
        <sz val="12"/>
        <rFont val="Times New Roman"/>
        <family val="1"/>
      </rPr>
      <t xml:space="preserve"> № ____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</si>
</sst>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0" fontId="1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2" xfId="33" applyNumberFormat="1" applyFont="1" applyFill="1" applyBorder="1" applyAlignment="1" applyProtection="1">
      <alignment horizontal="left" vertical="top" wrapText="1"/>
      <protection/>
    </xf>
    <xf numFmtId="49" fontId="5" fillId="34" borderId="12" xfId="34" applyNumberFormat="1" applyFont="1" applyFill="1" applyBorder="1" applyProtection="1">
      <alignment horizontal="center"/>
      <protection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35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3" fontId="6" fillId="34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view="pageBreakPreview" zoomScaleSheetLayoutView="100" zoomScalePageLayoutView="0" workbookViewId="0" topLeftCell="A91">
      <selection activeCell="A96" sqref="A96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9.375" style="36" customWidth="1"/>
    <col min="4" max="4" width="13.375" style="44" bestFit="1" customWidth="1"/>
  </cols>
  <sheetData>
    <row r="1" spans="1:3" ht="15.75">
      <c r="A1" s="29" t="s">
        <v>56</v>
      </c>
      <c r="B1" s="62" t="s">
        <v>193</v>
      </c>
      <c r="C1" s="61"/>
    </row>
    <row r="2" spans="1:3" ht="18" customHeight="1">
      <c r="A2" s="63" t="s">
        <v>216</v>
      </c>
      <c r="B2" s="63"/>
      <c r="C2" s="61"/>
    </row>
    <row r="3" spans="1:3" ht="18" customHeight="1">
      <c r="A3" s="63" t="s">
        <v>217</v>
      </c>
      <c r="B3" s="66"/>
      <c r="C3" s="66"/>
    </row>
    <row r="4" spans="1:3" ht="18" customHeight="1">
      <c r="A4" s="65" t="s">
        <v>194</v>
      </c>
      <c r="B4" s="65"/>
      <c r="C4" s="61"/>
    </row>
    <row r="5" spans="2:3" ht="15.75">
      <c r="B5" s="64" t="s">
        <v>218</v>
      </c>
      <c r="C5" s="61"/>
    </row>
    <row r="6" spans="1:2" ht="15.75">
      <c r="A6" s="29"/>
      <c r="B6" s="31"/>
    </row>
    <row r="7" spans="1:3" ht="18.75">
      <c r="A7" s="60" t="s">
        <v>195</v>
      </c>
      <c r="B7" s="60"/>
      <c r="C7" s="61"/>
    </row>
    <row r="8" spans="1:2" ht="15.75">
      <c r="A8" s="29"/>
      <c r="B8" s="32"/>
    </row>
    <row r="9" spans="1:2" ht="0.75" customHeight="1" thickBot="1">
      <c r="A9" s="29"/>
      <c r="B9" s="31"/>
    </row>
    <row r="10" spans="1:3" ht="48" thickBot="1">
      <c r="A10" s="33" t="s">
        <v>15</v>
      </c>
      <c r="B10" s="34" t="s">
        <v>14</v>
      </c>
      <c r="C10" s="22">
        <v>2022</v>
      </c>
    </row>
    <row r="11" spans="1:3" ht="15.75">
      <c r="A11" s="15" t="s">
        <v>33</v>
      </c>
      <c r="B11" s="21"/>
      <c r="C11" s="37"/>
    </row>
    <row r="12" spans="1:4" s="2" customFormat="1" ht="15.75">
      <c r="A12" s="15" t="s">
        <v>5</v>
      </c>
      <c r="B12" s="20" t="s">
        <v>10</v>
      </c>
      <c r="C12" s="26">
        <f>C13+C44</f>
        <v>118696020.67</v>
      </c>
      <c r="D12" s="45"/>
    </row>
    <row r="13" spans="1:4" s="2" customFormat="1" ht="15.75">
      <c r="A13" s="15" t="s">
        <v>3</v>
      </c>
      <c r="B13" s="20"/>
      <c r="C13" s="26">
        <f>C14+C27+C41+C35+C19</f>
        <v>78180760</v>
      </c>
      <c r="D13" s="45"/>
    </row>
    <row r="14" spans="1:3" ht="15.75">
      <c r="A14" s="16" t="s">
        <v>18</v>
      </c>
      <c r="B14" s="20" t="s">
        <v>19</v>
      </c>
      <c r="C14" s="23">
        <f>C15</f>
        <v>73624766</v>
      </c>
    </row>
    <row r="15" spans="1:4" s="1" customFormat="1" ht="15.75">
      <c r="A15" s="16" t="s">
        <v>16</v>
      </c>
      <c r="B15" s="20" t="s">
        <v>20</v>
      </c>
      <c r="C15" s="23">
        <f>C16+C17+C18</f>
        <v>73624766</v>
      </c>
      <c r="D15" s="46"/>
    </row>
    <row r="16" spans="1:3" ht="78.75">
      <c r="A16" s="17" t="s">
        <v>72</v>
      </c>
      <c r="B16" s="21" t="s">
        <v>38</v>
      </c>
      <c r="C16" s="24">
        <f>73349116+102550</f>
        <v>73451666</v>
      </c>
    </row>
    <row r="17" spans="1:3" ht="110.25">
      <c r="A17" s="17" t="s">
        <v>73</v>
      </c>
      <c r="B17" s="21" t="s">
        <v>36</v>
      </c>
      <c r="C17" s="24">
        <v>28100</v>
      </c>
    </row>
    <row r="18" spans="1:3" ht="47.25">
      <c r="A18" s="17" t="s">
        <v>74</v>
      </c>
      <c r="B18" s="21" t="s">
        <v>44</v>
      </c>
      <c r="C18" s="24">
        <v>145000</v>
      </c>
    </row>
    <row r="19" spans="1:3" ht="47.25">
      <c r="A19" s="15" t="s">
        <v>86</v>
      </c>
      <c r="B19" s="20" t="s">
        <v>87</v>
      </c>
      <c r="C19" s="23">
        <f>C20</f>
        <v>2466650</v>
      </c>
    </row>
    <row r="20" spans="1:3" ht="31.5">
      <c r="A20" s="15" t="s">
        <v>114</v>
      </c>
      <c r="B20" s="20" t="s">
        <v>88</v>
      </c>
      <c r="C20" s="23">
        <f>C21+C23+C25</f>
        <v>2466650</v>
      </c>
    </row>
    <row r="21" spans="1:3" ht="126">
      <c r="A21" s="15" t="s">
        <v>202</v>
      </c>
      <c r="B21" s="20" t="s">
        <v>89</v>
      </c>
      <c r="C21" s="23">
        <f>C22</f>
        <v>1115250</v>
      </c>
    </row>
    <row r="22" spans="1:3" ht="110.25">
      <c r="A22" s="17" t="s">
        <v>145</v>
      </c>
      <c r="B22" s="21" t="s">
        <v>146</v>
      </c>
      <c r="C22" s="24">
        <f>1181110-65860</f>
        <v>1115250</v>
      </c>
    </row>
    <row r="23" spans="1:3" ht="94.5">
      <c r="A23" s="15" t="s">
        <v>90</v>
      </c>
      <c r="B23" s="20" t="s">
        <v>91</v>
      </c>
      <c r="C23" s="23">
        <f>C24</f>
        <v>6170</v>
      </c>
    </row>
    <row r="24" spans="1:3" ht="126">
      <c r="A24" s="17" t="s">
        <v>203</v>
      </c>
      <c r="B24" s="21" t="s">
        <v>147</v>
      </c>
      <c r="C24" s="24">
        <f>6660-490</f>
        <v>6170</v>
      </c>
    </row>
    <row r="25" spans="1:3" ht="78.75">
      <c r="A25" s="15" t="s">
        <v>92</v>
      </c>
      <c r="B25" s="20" t="s">
        <v>93</v>
      </c>
      <c r="C25" s="23">
        <f>C26</f>
        <v>1345230</v>
      </c>
    </row>
    <row r="26" spans="1:3" ht="110.25" customHeight="1">
      <c r="A26" s="17" t="s">
        <v>204</v>
      </c>
      <c r="B26" s="21" t="s">
        <v>148</v>
      </c>
      <c r="C26" s="24">
        <f>1381430-36200</f>
        <v>1345230</v>
      </c>
    </row>
    <row r="27" spans="1:4" s="1" customFormat="1" ht="15.75">
      <c r="A27" s="15" t="s">
        <v>22</v>
      </c>
      <c r="B27" s="20" t="s">
        <v>21</v>
      </c>
      <c r="C27" s="23">
        <f>C28+C33</f>
        <v>1329459</v>
      </c>
      <c r="D27" s="46"/>
    </row>
    <row r="28" spans="1:4" s="1" customFormat="1" ht="31.5">
      <c r="A28" s="15" t="s">
        <v>39</v>
      </c>
      <c r="B28" s="20" t="s">
        <v>40</v>
      </c>
      <c r="C28" s="23">
        <f>C29+C31</f>
        <v>1163459</v>
      </c>
      <c r="D28" s="46"/>
    </row>
    <row r="29" spans="1:4" s="1" customFormat="1" ht="31.5">
      <c r="A29" s="15" t="s">
        <v>71</v>
      </c>
      <c r="B29" s="20" t="s">
        <v>41</v>
      </c>
      <c r="C29" s="23">
        <f>C30</f>
        <v>929229.9</v>
      </c>
      <c r="D29" s="46"/>
    </row>
    <row r="30" spans="1:4" s="11" customFormat="1" ht="31.5">
      <c r="A30" s="17" t="s">
        <v>71</v>
      </c>
      <c r="B30" s="21" t="s">
        <v>45</v>
      </c>
      <c r="C30" s="24">
        <v>929229.9</v>
      </c>
      <c r="D30" s="47"/>
    </row>
    <row r="31" spans="1:4" s="10" customFormat="1" ht="47.25">
      <c r="A31" s="15" t="s">
        <v>70</v>
      </c>
      <c r="B31" s="20" t="s">
        <v>46</v>
      </c>
      <c r="C31" s="23">
        <f>C32</f>
        <v>234229.1</v>
      </c>
      <c r="D31" s="48"/>
    </row>
    <row r="32" spans="1:4" s="1" customFormat="1" ht="63">
      <c r="A32" s="17" t="s">
        <v>115</v>
      </c>
      <c r="B32" s="21" t="s">
        <v>47</v>
      </c>
      <c r="C32" s="24">
        <v>234229.1</v>
      </c>
      <c r="D32" s="46"/>
    </row>
    <row r="33" spans="1:4" s="9" customFormat="1" ht="31.5">
      <c r="A33" s="15" t="s">
        <v>69</v>
      </c>
      <c r="B33" s="20" t="s">
        <v>42</v>
      </c>
      <c r="C33" s="23">
        <f>C34</f>
        <v>166000</v>
      </c>
      <c r="D33" s="49"/>
    </row>
    <row r="34" spans="1:4" s="9" customFormat="1" ht="31.5">
      <c r="A34" s="17" t="s">
        <v>68</v>
      </c>
      <c r="B34" s="21" t="s">
        <v>43</v>
      </c>
      <c r="C34" s="24">
        <v>166000</v>
      </c>
      <c r="D34" s="49"/>
    </row>
    <row r="35" spans="1:4" s="9" customFormat="1" ht="15.75">
      <c r="A35" s="16" t="s">
        <v>53</v>
      </c>
      <c r="B35" s="20" t="s">
        <v>54</v>
      </c>
      <c r="C35" s="23">
        <f>C36+C38</f>
        <v>89885</v>
      </c>
      <c r="D35" s="49"/>
    </row>
    <row r="36" spans="1:4" s="1" customFormat="1" ht="15.75">
      <c r="A36" s="16" t="s">
        <v>66</v>
      </c>
      <c r="B36" s="20" t="s">
        <v>52</v>
      </c>
      <c r="C36" s="23">
        <f>C37</f>
        <v>8885</v>
      </c>
      <c r="D36" s="46"/>
    </row>
    <row r="37" spans="1:4" s="9" customFormat="1" ht="47.25">
      <c r="A37" s="17" t="s">
        <v>67</v>
      </c>
      <c r="B37" s="21" t="s">
        <v>51</v>
      </c>
      <c r="C37" s="24">
        <v>8885</v>
      </c>
      <c r="D37" s="49"/>
    </row>
    <row r="38" spans="1:4" s="9" customFormat="1" ht="15.75">
      <c r="A38" s="15" t="s">
        <v>80</v>
      </c>
      <c r="B38" s="20" t="s">
        <v>81</v>
      </c>
      <c r="C38" s="23">
        <f>C39</f>
        <v>81000</v>
      </c>
      <c r="D38" s="49"/>
    </row>
    <row r="39" spans="1:3" ht="15.75">
      <c r="A39" s="17" t="s">
        <v>83</v>
      </c>
      <c r="B39" s="21" t="s">
        <v>79</v>
      </c>
      <c r="C39" s="24">
        <f>C40</f>
        <v>81000</v>
      </c>
    </row>
    <row r="40" spans="1:3" ht="31.5">
      <c r="A40" s="17" t="s">
        <v>78</v>
      </c>
      <c r="B40" s="21" t="s">
        <v>77</v>
      </c>
      <c r="C40" s="24">
        <v>81000</v>
      </c>
    </row>
    <row r="41" spans="1:4" s="10" customFormat="1" ht="15.75">
      <c r="A41" s="15" t="s">
        <v>11</v>
      </c>
      <c r="B41" s="20" t="s">
        <v>23</v>
      </c>
      <c r="C41" s="23">
        <f>C42</f>
        <v>670000</v>
      </c>
      <c r="D41" s="48"/>
    </row>
    <row r="42" spans="1:4" s="10" customFormat="1" ht="31.5">
      <c r="A42" s="17" t="s">
        <v>113</v>
      </c>
      <c r="B42" s="21" t="s">
        <v>12</v>
      </c>
      <c r="C42" s="24">
        <f>C43</f>
        <v>670000</v>
      </c>
      <c r="D42" s="48"/>
    </row>
    <row r="43" spans="1:4" s="1" customFormat="1" ht="47.25">
      <c r="A43" s="17" t="s">
        <v>13</v>
      </c>
      <c r="B43" s="21" t="s">
        <v>1</v>
      </c>
      <c r="C43" s="24">
        <v>670000</v>
      </c>
      <c r="D43" s="46"/>
    </row>
    <row r="44" spans="1:4" s="1" customFormat="1" ht="15.75">
      <c r="A44" s="15" t="s">
        <v>31</v>
      </c>
      <c r="B44" s="20"/>
      <c r="C44" s="23">
        <f>C45+C65+C56+C61</f>
        <v>40515260.67</v>
      </c>
      <c r="D44" s="46"/>
    </row>
    <row r="45" spans="1:4" s="1" customFormat="1" ht="47.25">
      <c r="A45" s="15" t="s">
        <v>25</v>
      </c>
      <c r="B45" s="20" t="s">
        <v>24</v>
      </c>
      <c r="C45" s="23">
        <f>C46+C53</f>
        <v>12356000</v>
      </c>
      <c r="D45" s="46"/>
    </row>
    <row r="46" spans="1:4" s="1" customFormat="1" ht="94.5">
      <c r="A46" s="15" t="s">
        <v>65</v>
      </c>
      <c r="B46" s="20" t="s">
        <v>37</v>
      </c>
      <c r="C46" s="23">
        <f>C47+C49+C51</f>
        <v>5006000</v>
      </c>
      <c r="D46" s="46"/>
    </row>
    <row r="47" spans="1:4" s="1" customFormat="1" ht="81" customHeight="1">
      <c r="A47" s="15" t="s">
        <v>103</v>
      </c>
      <c r="B47" s="20" t="s">
        <v>102</v>
      </c>
      <c r="C47" s="23">
        <f>C48</f>
        <v>41000</v>
      </c>
      <c r="D47" s="46"/>
    </row>
    <row r="48" spans="1:4" s="1" customFormat="1" ht="78.75">
      <c r="A48" s="17" t="s">
        <v>35</v>
      </c>
      <c r="B48" s="21" t="s">
        <v>34</v>
      </c>
      <c r="C48" s="24">
        <v>41000</v>
      </c>
      <c r="D48" s="46"/>
    </row>
    <row r="49" spans="1:4" s="1" customFormat="1" ht="81" customHeight="1">
      <c r="A49" s="15" t="s">
        <v>101</v>
      </c>
      <c r="B49" s="20" t="s">
        <v>100</v>
      </c>
      <c r="C49" s="23">
        <f>C50</f>
        <v>465000</v>
      </c>
      <c r="D49" s="46"/>
    </row>
    <row r="50" spans="1:3" ht="78.75">
      <c r="A50" s="17" t="s">
        <v>4</v>
      </c>
      <c r="B50" s="21" t="s">
        <v>2</v>
      </c>
      <c r="C50" s="24">
        <v>465000</v>
      </c>
    </row>
    <row r="51" spans="1:3" ht="47.25">
      <c r="A51" s="15" t="s">
        <v>99</v>
      </c>
      <c r="B51" s="20" t="s">
        <v>98</v>
      </c>
      <c r="C51" s="23">
        <f>C52</f>
        <v>4500000</v>
      </c>
    </row>
    <row r="52" spans="1:3" ht="31.5">
      <c r="A52" s="17" t="s">
        <v>84</v>
      </c>
      <c r="B52" s="21" t="s">
        <v>85</v>
      </c>
      <c r="C52" s="24">
        <v>4500000</v>
      </c>
    </row>
    <row r="53" spans="1:3" ht="94.5">
      <c r="A53" s="15" t="s">
        <v>64</v>
      </c>
      <c r="B53" s="20" t="s">
        <v>48</v>
      </c>
      <c r="C53" s="23">
        <f>C54</f>
        <v>7350000</v>
      </c>
    </row>
    <row r="54" spans="1:3" ht="94.5">
      <c r="A54" s="17" t="s">
        <v>112</v>
      </c>
      <c r="B54" s="21" t="s">
        <v>49</v>
      </c>
      <c r="C54" s="24">
        <f>C55</f>
        <v>7350000</v>
      </c>
    </row>
    <row r="55" spans="1:3" ht="78.75">
      <c r="A55" s="17" t="s">
        <v>63</v>
      </c>
      <c r="B55" s="21" t="s">
        <v>50</v>
      </c>
      <c r="C55" s="24">
        <f>7350000</f>
        <v>7350000</v>
      </c>
    </row>
    <row r="56" spans="1:3" ht="31.5">
      <c r="A56" s="15" t="s">
        <v>27</v>
      </c>
      <c r="B56" s="20" t="s">
        <v>26</v>
      </c>
      <c r="C56" s="23">
        <f>C57+C59+C58</f>
        <v>235000</v>
      </c>
    </row>
    <row r="57" spans="1:3" ht="31.5">
      <c r="A57" s="17" t="s">
        <v>96</v>
      </c>
      <c r="B57" s="21" t="s">
        <v>94</v>
      </c>
      <c r="C57" s="24">
        <v>114000</v>
      </c>
    </row>
    <row r="58" spans="1:3" ht="18.75" customHeight="1">
      <c r="A58" s="17" t="s">
        <v>192</v>
      </c>
      <c r="B58" s="21" t="s">
        <v>191</v>
      </c>
      <c r="C58" s="24">
        <v>57000</v>
      </c>
    </row>
    <row r="59" spans="1:3" ht="15.75">
      <c r="A59" s="17" t="s">
        <v>97</v>
      </c>
      <c r="B59" s="21" t="s">
        <v>95</v>
      </c>
      <c r="C59" s="24">
        <f>C60</f>
        <v>64000</v>
      </c>
    </row>
    <row r="60" spans="1:3" ht="15.75">
      <c r="A60" s="17" t="s">
        <v>205</v>
      </c>
      <c r="B60" s="21" t="s">
        <v>166</v>
      </c>
      <c r="C60" s="24">
        <v>64000</v>
      </c>
    </row>
    <row r="61" spans="1:3" ht="31.5">
      <c r="A61" s="18" t="s">
        <v>105</v>
      </c>
      <c r="B61" s="20" t="s">
        <v>107</v>
      </c>
      <c r="C61" s="23">
        <f>C62</f>
        <v>27921260.67</v>
      </c>
    </row>
    <row r="62" spans="1:3" ht="84.75" customHeight="1">
      <c r="A62" s="18" t="s">
        <v>206</v>
      </c>
      <c r="B62" s="20" t="s">
        <v>108</v>
      </c>
      <c r="C62" s="23">
        <f>C63</f>
        <v>27921260.67</v>
      </c>
    </row>
    <row r="63" spans="1:3" ht="94.5">
      <c r="A63" s="19" t="s">
        <v>106</v>
      </c>
      <c r="B63" s="21" t="s">
        <v>109</v>
      </c>
      <c r="C63" s="24">
        <f>C64</f>
        <v>27921260.67</v>
      </c>
    </row>
    <row r="64" spans="1:3" ht="94.5">
      <c r="A64" s="19" t="s">
        <v>111</v>
      </c>
      <c r="B64" s="21" t="s">
        <v>110</v>
      </c>
      <c r="C64" s="24">
        <f>2116365+25804895.67</f>
        <v>27921260.67</v>
      </c>
    </row>
    <row r="65" spans="1:4" s="13" customFormat="1" ht="15.75">
      <c r="A65" s="15" t="s">
        <v>29</v>
      </c>
      <c r="B65" s="20" t="s">
        <v>28</v>
      </c>
      <c r="C65" s="23">
        <f>C66</f>
        <v>3000</v>
      </c>
      <c r="D65" s="50"/>
    </row>
    <row r="66" spans="1:4" s="7" customFormat="1" ht="31.5">
      <c r="A66" s="42" t="s">
        <v>158</v>
      </c>
      <c r="B66" s="43" t="s">
        <v>153</v>
      </c>
      <c r="C66" s="23">
        <f>C67</f>
        <v>3000</v>
      </c>
      <c r="D66" s="51"/>
    </row>
    <row r="67" spans="1:4" s="7" customFormat="1" ht="78.75">
      <c r="A67" s="38" t="s">
        <v>157</v>
      </c>
      <c r="B67" s="39" t="s">
        <v>154</v>
      </c>
      <c r="C67" s="24">
        <f>C68</f>
        <v>3000</v>
      </c>
      <c r="D67" s="51"/>
    </row>
    <row r="68" spans="1:4" s="7" customFormat="1" ht="78.75">
      <c r="A68" s="38" t="s">
        <v>156</v>
      </c>
      <c r="B68" s="39" t="s">
        <v>155</v>
      </c>
      <c r="C68" s="24">
        <v>3000</v>
      </c>
      <c r="D68" s="51"/>
    </row>
    <row r="69" spans="1:4" s="6" customFormat="1" ht="15.75">
      <c r="A69" s="15" t="s">
        <v>32</v>
      </c>
      <c r="B69" s="21"/>
      <c r="C69" s="23">
        <f>C12</f>
        <v>118696020.67</v>
      </c>
      <c r="D69" s="52"/>
    </row>
    <row r="70" spans="1:4" s="14" customFormat="1" ht="15.75" customHeight="1">
      <c r="A70" s="15" t="s">
        <v>62</v>
      </c>
      <c r="B70" s="20" t="s">
        <v>30</v>
      </c>
      <c r="C70" s="23">
        <f>C71</f>
        <v>540204532.22</v>
      </c>
      <c r="D70" s="53"/>
    </row>
    <row r="71" spans="1:4" s="14" customFormat="1" ht="47.25" customHeight="1">
      <c r="A71" s="15" t="s">
        <v>61</v>
      </c>
      <c r="B71" s="20" t="s">
        <v>0</v>
      </c>
      <c r="C71" s="23">
        <f>C72+C97+C77+C128</f>
        <v>540204532.22</v>
      </c>
      <c r="D71" s="53"/>
    </row>
    <row r="72" spans="1:4" s="14" customFormat="1" ht="31.5" customHeight="1">
      <c r="A72" s="15" t="s">
        <v>75</v>
      </c>
      <c r="B72" s="20" t="s">
        <v>116</v>
      </c>
      <c r="C72" s="23">
        <f>C73+C75</f>
        <v>235416238</v>
      </c>
      <c r="D72" s="53"/>
    </row>
    <row r="73" spans="1:4" s="3" customFormat="1" ht="19.5" customHeight="1">
      <c r="A73" s="15" t="s">
        <v>7</v>
      </c>
      <c r="B73" s="20" t="s">
        <v>117</v>
      </c>
      <c r="C73" s="23">
        <f>C74</f>
        <v>104501238</v>
      </c>
      <c r="D73" s="54"/>
    </row>
    <row r="74" spans="1:4" s="3" customFormat="1" ht="46.5" customHeight="1">
      <c r="A74" s="17" t="s">
        <v>167</v>
      </c>
      <c r="B74" s="21" t="s">
        <v>118</v>
      </c>
      <c r="C74" s="24">
        <v>104501238</v>
      </c>
      <c r="D74" s="54"/>
    </row>
    <row r="75" spans="1:4" s="3" customFormat="1" ht="47.25" customHeight="1">
      <c r="A75" s="15" t="s">
        <v>60</v>
      </c>
      <c r="B75" s="20" t="s">
        <v>119</v>
      </c>
      <c r="C75" s="23">
        <f>C76</f>
        <v>130915000</v>
      </c>
      <c r="D75" s="54"/>
    </row>
    <row r="76" spans="1:4" s="3" customFormat="1" ht="50.25" customHeight="1">
      <c r="A76" s="17" t="s">
        <v>59</v>
      </c>
      <c r="B76" s="21" t="s">
        <v>120</v>
      </c>
      <c r="C76" s="24">
        <v>130915000</v>
      </c>
      <c r="D76" s="54"/>
    </row>
    <row r="77" spans="1:4" s="3" customFormat="1" ht="34.5" customHeight="1">
      <c r="A77" s="15" t="s">
        <v>55</v>
      </c>
      <c r="B77" s="20" t="s">
        <v>121</v>
      </c>
      <c r="C77" s="23">
        <f>C86+C80+C82+C78</f>
        <v>107132284.87</v>
      </c>
      <c r="D77" s="54"/>
    </row>
    <row r="78" spans="1:4" s="3" customFormat="1" ht="34.5" customHeight="1">
      <c r="A78" s="15" t="s">
        <v>207</v>
      </c>
      <c r="B78" s="20" t="s">
        <v>197</v>
      </c>
      <c r="C78" s="23">
        <f>C79</f>
        <v>6650000</v>
      </c>
      <c r="D78" s="54"/>
    </row>
    <row r="79" spans="1:4" s="28" customFormat="1" ht="34.5" customHeight="1">
      <c r="A79" s="17" t="s">
        <v>208</v>
      </c>
      <c r="B79" s="21" t="s">
        <v>196</v>
      </c>
      <c r="C79" s="24">
        <v>6650000</v>
      </c>
      <c r="D79" s="55"/>
    </row>
    <row r="80" spans="1:4" s="3" customFormat="1" ht="94.5" customHeight="1">
      <c r="A80" s="15" t="s">
        <v>152</v>
      </c>
      <c r="B80" s="20" t="s">
        <v>151</v>
      </c>
      <c r="C80" s="23">
        <f>C81</f>
        <v>9309633.09</v>
      </c>
      <c r="D80" s="54"/>
    </row>
    <row r="81" spans="1:4" s="3" customFormat="1" ht="94.5" customHeight="1">
      <c r="A81" s="17" t="s">
        <v>149</v>
      </c>
      <c r="B81" s="21" t="s">
        <v>150</v>
      </c>
      <c r="C81" s="24">
        <v>9309633.09</v>
      </c>
      <c r="D81" s="54"/>
    </row>
    <row r="82" spans="1:4" s="3" customFormat="1" ht="65.25" customHeight="1">
      <c r="A82" s="15" t="s">
        <v>168</v>
      </c>
      <c r="B82" s="20" t="s">
        <v>165</v>
      </c>
      <c r="C82" s="23">
        <f>C83</f>
        <v>5125997</v>
      </c>
      <c r="D82" s="54"/>
    </row>
    <row r="83" spans="1:4" s="3" customFormat="1" ht="62.25" customHeight="1">
      <c r="A83" s="15" t="s">
        <v>164</v>
      </c>
      <c r="B83" s="20" t="s">
        <v>163</v>
      </c>
      <c r="C83" s="23">
        <f>C84+C85</f>
        <v>5125997</v>
      </c>
      <c r="D83" s="54"/>
    </row>
    <row r="84" spans="1:4" s="3" customFormat="1" ht="78.75" customHeight="1">
      <c r="A84" s="17" t="s">
        <v>169</v>
      </c>
      <c r="B84" s="21" t="s">
        <v>163</v>
      </c>
      <c r="C84" s="24">
        <f>559700-11900</f>
        <v>547800</v>
      </c>
      <c r="D84" s="54"/>
    </row>
    <row r="85" spans="1:4" s="1" customFormat="1" ht="47.25" customHeight="1">
      <c r="A85" s="17" t="s">
        <v>170</v>
      </c>
      <c r="B85" s="21" t="s">
        <v>163</v>
      </c>
      <c r="C85" s="24">
        <f>4487792+90405</f>
        <v>4578197</v>
      </c>
      <c r="D85" s="46"/>
    </row>
    <row r="86" spans="1:3" ht="15.75" customHeight="1">
      <c r="A86" s="15" t="s">
        <v>8</v>
      </c>
      <c r="B86" s="20" t="s">
        <v>122</v>
      </c>
      <c r="C86" s="23">
        <f>C87</f>
        <v>86046654.78</v>
      </c>
    </row>
    <row r="87" spans="1:3" ht="15.75" customHeight="1">
      <c r="A87" s="15" t="s">
        <v>6</v>
      </c>
      <c r="B87" s="20" t="s">
        <v>123</v>
      </c>
      <c r="C87" s="23">
        <f>C88+C89+C91+C90+C92+C93+C94+C95+C96</f>
        <v>86046654.78</v>
      </c>
    </row>
    <row r="88" spans="1:3" ht="78.75" customHeight="1">
      <c r="A88" s="17" t="s">
        <v>186</v>
      </c>
      <c r="B88" s="21" t="s">
        <v>123</v>
      </c>
      <c r="C88" s="24">
        <v>217000</v>
      </c>
    </row>
    <row r="89" spans="1:4" s="8" customFormat="1" ht="47.25" customHeight="1">
      <c r="A89" s="17" t="s">
        <v>187</v>
      </c>
      <c r="B89" s="21" t="s">
        <v>123</v>
      </c>
      <c r="C89" s="24">
        <v>30393</v>
      </c>
      <c r="D89" s="56"/>
    </row>
    <row r="90" spans="1:4" s="8" customFormat="1" ht="31.5" customHeight="1">
      <c r="A90" s="17" t="s">
        <v>188</v>
      </c>
      <c r="B90" s="21" t="s">
        <v>123</v>
      </c>
      <c r="C90" s="24">
        <v>921696</v>
      </c>
      <c r="D90" s="56"/>
    </row>
    <row r="91" spans="1:4" s="8" customFormat="1" ht="63" customHeight="1">
      <c r="A91" s="17" t="s">
        <v>189</v>
      </c>
      <c r="B91" s="21" t="s">
        <v>123</v>
      </c>
      <c r="C91" s="24">
        <v>27163614</v>
      </c>
      <c r="D91" s="56"/>
    </row>
    <row r="92" spans="1:4" s="8" customFormat="1" ht="48.75" customHeight="1">
      <c r="A92" s="17" t="s">
        <v>104</v>
      </c>
      <c r="B92" s="21" t="s">
        <v>123</v>
      </c>
      <c r="C92" s="24">
        <v>5368052</v>
      </c>
      <c r="D92" s="56"/>
    </row>
    <row r="93" spans="1:4" s="8" customFormat="1" ht="48.75" customHeight="1">
      <c r="A93" s="17" t="s">
        <v>190</v>
      </c>
      <c r="B93" s="21" t="s">
        <v>123</v>
      </c>
      <c r="C93" s="24">
        <v>1615000</v>
      </c>
      <c r="D93" s="56"/>
    </row>
    <row r="94" spans="1:5" s="8" customFormat="1" ht="33.75" customHeight="1">
      <c r="A94" s="17" t="s">
        <v>198</v>
      </c>
      <c r="B94" s="21" t="s">
        <v>123</v>
      </c>
      <c r="C94" s="24">
        <v>2709122</v>
      </c>
      <c r="D94" s="57"/>
      <c r="E94" s="27"/>
    </row>
    <row r="95" spans="1:5" s="8" customFormat="1" ht="33.75" customHeight="1">
      <c r="A95" s="17" t="s">
        <v>199</v>
      </c>
      <c r="B95" s="21" t="s">
        <v>123</v>
      </c>
      <c r="C95" s="24">
        <v>5624195.28</v>
      </c>
      <c r="D95" s="57"/>
      <c r="E95" s="27"/>
    </row>
    <row r="96" spans="1:5" s="8" customFormat="1" ht="47.25" customHeight="1">
      <c r="A96" s="17" t="s">
        <v>215</v>
      </c>
      <c r="B96" s="21" t="s">
        <v>123</v>
      </c>
      <c r="C96" s="24">
        <f>19800000+22597582.5</f>
        <v>42397582.5</v>
      </c>
      <c r="D96" s="57"/>
      <c r="E96" s="27"/>
    </row>
    <row r="97" spans="1:4" s="12" customFormat="1" ht="31.5" customHeight="1">
      <c r="A97" s="15" t="s">
        <v>76</v>
      </c>
      <c r="B97" s="20" t="s">
        <v>124</v>
      </c>
      <c r="C97" s="23">
        <f>C123+C119+C125+C113+C115+C121+C98</f>
        <v>191187673.35</v>
      </c>
      <c r="D97" s="57"/>
    </row>
    <row r="98" spans="1:4" s="6" customFormat="1" ht="30" customHeight="1">
      <c r="A98" s="15" t="s">
        <v>142</v>
      </c>
      <c r="B98" s="20" t="s">
        <v>143</v>
      </c>
      <c r="C98" s="23">
        <f>C99</f>
        <v>18011368.7</v>
      </c>
      <c r="D98" s="52"/>
    </row>
    <row r="99" spans="1:4" s="8" customFormat="1" ht="34.5" customHeight="1">
      <c r="A99" s="15" t="s">
        <v>144</v>
      </c>
      <c r="B99" s="20" t="s">
        <v>137</v>
      </c>
      <c r="C99" s="23">
        <f>C100+C101+C102+C103+C104+C105+C106+C107+C108+C109+C110+C111+C112</f>
        <v>18011368.7</v>
      </c>
      <c r="D99" s="56"/>
    </row>
    <row r="100" spans="1:4" s="6" customFormat="1" ht="51" customHeight="1">
      <c r="A100" s="17" t="s">
        <v>185</v>
      </c>
      <c r="B100" s="21" t="s">
        <v>137</v>
      </c>
      <c r="C100" s="24">
        <v>1398077</v>
      </c>
      <c r="D100" s="52"/>
    </row>
    <row r="101" spans="1:4" s="6" customFormat="1" ht="94.5" customHeight="1">
      <c r="A101" s="17" t="s">
        <v>183</v>
      </c>
      <c r="B101" s="21" t="s">
        <v>137</v>
      </c>
      <c r="C101" s="24">
        <v>6000</v>
      </c>
      <c r="D101" s="52"/>
    </row>
    <row r="102" spans="1:4" s="6" customFormat="1" ht="78" customHeight="1">
      <c r="A102" s="17" t="s">
        <v>182</v>
      </c>
      <c r="B102" s="21" t="s">
        <v>137</v>
      </c>
      <c r="C102" s="24">
        <v>2100</v>
      </c>
      <c r="D102" s="52"/>
    </row>
    <row r="103" spans="1:4" s="6" customFormat="1" ht="80.25" customHeight="1">
      <c r="A103" s="17" t="s">
        <v>174</v>
      </c>
      <c r="B103" s="21" t="s">
        <v>137</v>
      </c>
      <c r="C103" s="24">
        <v>40344</v>
      </c>
      <c r="D103" s="52"/>
    </row>
    <row r="104" spans="1:4" s="6" customFormat="1" ht="78" customHeight="1">
      <c r="A104" s="17" t="s">
        <v>181</v>
      </c>
      <c r="B104" s="21" t="s">
        <v>137</v>
      </c>
      <c r="C104" s="24">
        <v>4334</v>
      </c>
      <c r="D104" s="52"/>
    </row>
    <row r="105" spans="1:4" s="6" customFormat="1" ht="78.75" customHeight="1">
      <c r="A105" s="17" t="s">
        <v>180</v>
      </c>
      <c r="B105" s="21" t="s">
        <v>137</v>
      </c>
      <c r="C105" s="24">
        <v>255500</v>
      </c>
      <c r="D105" s="52"/>
    </row>
    <row r="106" spans="1:4" s="6" customFormat="1" ht="32.25" customHeight="1">
      <c r="A106" s="17" t="s">
        <v>173</v>
      </c>
      <c r="B106" s="21" t="s">
        <v>137</v>
      </c>
      <c r="C106" s="24">
        <v>1412800</v>
      </c>
      <c r="D106" s="52"/>
    </row>
    <row r="107" spans="1:4" s="6" customFormat="1" ht="143.25" customHeight="1">
      <c r="A107" s="17" t="s">
        <v>171</v>
      </c>
      <c r="B107" s="21" t="s">
        <v>137</v>
      </c>
      <c r="C107" s="24">
        <v>12503300</v>
      </c>
      <c r="D107" s="52"/>
    </row>
    <row r="108" spans="1:4" s="6" customFormat="1" ht="78.75" customHeight="1">
      <c r="A108" s="17" t="s">
        <v>179</v>
      </c>
      <c r="B108" s="21" t="s">
        <v>137</v>
      </c>
      <c r="C108" s="24">
        <v>1398077</v>
      </c>
      <c r="D108" s="52"/>
    </row>
    <row r="109" spans="1:4" s="6" customFormat="1" ht="47.25" customHeight="1">
      <c r="A109" s="17" t="s">
        <v>184</v>
      </c>
      <c r="B109" s="21" t="s">
        <v>137</v>
      </c>
      <c r="C109" s="24">
        <v>303029</v>
      </c>
      <c r="D109" s="52"/>
    </row>
    <row r="110" spans="1:4" s="6" customFormat="1" ht="31.5" customHeight="1">
      <c r="A110" s="17" t="s">
        <v>175</v>
      </c>
      <c r="B110" s="21" t="s">
        <v>137</v>
      </c>
      <c r="C110" s="24">
        <v>9300</v>
      </c>
      <c r="D110" s="52"/>
    </row>
    <row r="111" spans="1:4" s="6" customFormat="1" ht="63">
      <c r="A111" s="17" t="s">
        <v>200</v>
      </c>
      <c r="B111" s="21" t="s">
        <v>137</v>
      </c>
      <c r="C111" s="24">
        <v>538700</v>
      </c>
      <c r="D111" s="52"/>
    </row>
    <row r="112" spans="1:4" s="6" customFormat="1" ht="63">
      <c r="A112" s="17" t="s">
        <v>201</v>
      </c>
      <c r="B112" s="21" t="s">
        <v>137</v>
      </c>
      <c r="C112" s="24">
        <v>139807.7</v>
      </c>
      <c r="D112" s="52"/>
    </row>
    <row r="113" spans="1:4" s="6" customFormat="1" ht="47.25" customHeight="1">
      <c r="A113" s="15" t="s">
        <v>58</v>
      </c>
      <c r="B113" s="20" t="s">
        <v>129</v>
      </c>
      <c r="C113" s="23">
        <f>C114</f>
        <v>5454600</v>
      </c>
      <c r="D113" s="52"/>
    </row>
    <row r="114" spans="1:4" s="6" customFormat="1" ht="47.25" customHeight="1">
      <c r="A114" s="17" t="s">
        <v>209</v>
      </c>
      <c r="B114" s="21" t="s">
        <v>130</v>
      </c>
      <c r="C114" s="24">
        <v>5454600</v>
      </c>
      <c r="D114" s="52"/>
    </row>
    <row r="115" spans="1:4" s="6" customFormat="1" ht="78.75" customHeight="1">
      <c r="A115" s="15" t="s">
        <v>57</v>
      </c>
      <c r="B115" s="20" t="s">
        <v>131</v>
      </c>
      <c r="C115" s="23">
        <f>C116</f>
        <v>2187500</v>
      </c>
      <c r="D115" s="52"/>
    </row>
    <row r="116" spans="1:4" s="6" customFormat="1" ht="31.5" customHeight="1">
      <c r="A116" s="15" t="s">
        <v>178</v>
      </c>
      <c r="B116" s="20" t="s">
        <v>132</v>
      </c>
      <c r="C116" s="23">
        <f>C117+C118</f>
        <v>2187500</v>
      </c>
      <c r="D116" s="52"/>
    </row>
    <row r="117" spans="1:4" s="6" customFormat="1" ht="63" customHeight="1">
      <c r="A117" s="17" t="s">
        <v>177</v>
      </c>
      <c r="B117" s="21" t="s">
        <v>132</v>
      </c>
      <c r="C117" s="24">
        <v>2134100</v>
      </c>
      <c r="D117" s="52"/>
    </row>
    <row r="118" spans="1:4" s="6" customFormat="1" ht="110.25" customHeight="1">
      <c r="A118" s="17" t="s">
        <v>176</v>
      </c>
      <c r="B118" s="21" t="s">
        <v>132</v>
      </c>
      <c r="C118" s="24">
        <v>53400</v>
      </c>
      <c r="D118" s="52"/>
    </row>
    <row r="119" spans="1:4" s="6" customFormat="1" ht="47.25" customHeight="1">
      <c r="A119" s="15" t="s">
        <v>210</v>
      </c>
      <c r="B119" s="20" t="s">
        <v>127</v>
      </c>
      <c r="C119" s="23">
        <f>C120</f>
        <v>513100</v>
      </c>
      <c r="D119" s="52"/>
    </row>
    <row r="120" spans="1:4" s="6" customFormat="1" ht="47.25" customHeight="1">
      <c r="A120" s="17" t="s">
        <v>211</v>
      </c>
      <c r="B120" s="21" t="s">
        <v>128</v>
      </c>
      <c r="C120" s="24">
        <v>513100</v>
      </c>
      <c r="D120" s="52"/>
    </row>
    <row r="121" spans="1:4" s="6" customFormat="1" ht="63" customHeight="1">
      <c r="A121" s="15" t="s">
        <v>136</v>
      </c>
      <c r="B121" s="20" t="s">
        <v>135</v>
      </c>
      <c r="C121" s="23">
        <f>C122</f>
        <v>4137.65</v>
      </c>
      <c r="D121" s="52"/>
    </row>
    <row r="122" spans="1:3" ht="63" customHeight="1">
      <c r="A122" s="17" t="s">
        <v>134</v>
      </c>
      <c r="B122" s="21" t="s">
        <v>133</v>
      </c>
      <c r="C122" s="24">
        <f>6266.8-2129.15</f>
        <v>4137.65</v>
      </c>
    </row>
    <row r="123" spans="1:3" ht="33.75" customHeight="1">
      <c r="A123" s="15" t="s">
        <v>9</v>
      </c>
      <c r="B123" s="20" t="s">
        <v>125</v>
      </c>
      <c r="C123" s="23">
        <f>C124</f>
        <v>1447967</v>
      </c>
    </row>
    <row r="124" spans="1:3" ht="31.5" customHeight="1">
      <c r="A124" s="17" t="s">
        <v>82</v>
      </c>
      <c r="B124" s="21" t="s">
        <v>126</v>
      </c>
      <c r="C124" s="24">
        <v>1447967</v>
      </c>
    </row>
    <row r="125" spans="1:3" ht="15.75" customHeight="1">
      <c r="A125" s="15" t="s">
        <v>139</v>
      </c>
      <c r="B125" s="20" t="s">
        <v>140</v>
      </c>
      <c r="C125" s="23">
        <f>C126</f>
        <v>163569000</v>
      </c>
    </row>
    <row r="126" spans="1:3" ht="15.75" customHeight="1">
      <c r="A126" s="15" t="s">
        <v>141</v>
      </c>
      <c r="B126" s="20" t="s">
        <v>138</v>
      </c>
      <c r="C126" s="23">
        <f>C127</f>
        <v>163569000</v>
      </c>
    </row>
    <row r="127" spans="1:3" ht="47.25" customHeight="1">
      <c r="A127" s="17" t="s">
        <v>172</v>
      </c>
      <c r="B127" s="21" t="s">
        <v>138</v>
      </c>
      <c r="C127" s="24">
        <v>163569000</v>
      </c>
    </row>
    <row r="128" spans="1:3" ht="15.75">
      <c r="A128" s="15" t="s">
        <v>160</v>
      </c>
      <c r="B128" s="20" t="s">
        <v>159</v>
      </c>
      <c r="C128" s="23">
        <f>C129</f>
        <v>6468336</v>
      </c>
    </row>
    <row r="129" spans="1:3" ht="63">
      <c r="A129" s="15" t="s">
        <v>212</v>
      </c>
      <c r="B129" s="20" t="s">
        <v>161</v>
      </c>
      <c r="C129" s="23">
        <f>C130</f>
        <v>6468336</v>
      </c>
    </row>
    <row r="130" spans="1:3" ht="78.75">
      <c r="A130" s="15" t="s">
        <v>213</v>
      </c>
      <c r="B130" s="20" t="s">
        <v>162</v>
      </c>
      <c r="C130" s="23">
        <f>C131+C132</f>
        <v>6468336</v>
      </c>
    </row>
    <row r="131" spans="1:3" ht="66" customHeight="1">
      <c r="A131" s="17" t="s">
        <v>213</v>
      </c>
      <c r="B131" s="21" t="s">
        <v>162</v>
      </c>
      <c r="C131" s="24">
        <v>6187104</v>
      </c>
    </row>
    <row r="132" spans="1:3" ht="78.75">
      <c r="A132" s="17" t="s">
        <v>214</v>
      </c>
      <c r="B132" s="21" t="s">
        <v>162</v>
      </c>
      <c r="C132" s="24">
        <v>281232</v>
      </c>
    </row>
    <row r="133" spans="1:3" ht="15.75" customHeight="1">
      <c r="A133" s="16" t="s">
        <v>17</v>
      </c>
      <c r="B133" s="25"/>
      <c r="C133" s="23">
        <f>C69+C70</f>
        <v>658900552.89</v>
      </c>
    </row>
    <row r="134" ht="15.75">
      <c r="C134" s="40"/>
    </row>
    <row r="135" ht="15.75">
      <c r="C135" s="40"/>
    </row>
    <row r="136" ht="15.75">
      <c r="C136" s="40"/>
    </row>
    <row r="137" ht="15.75">
      <c r="C137" s="40"/>
    </row>
    <row r="138" ht="15.75">
      <c r="C138" s="40"/>
    </row>
    <row r="139" spans="1:4" s="3" customFormat="1" ht="15.75">
      <c r="A139" s="30"/>
      <c r="B139" s="35"/>
      <c r="C139" s="40"/>
      <c r="D139" s="54"/>
    </row>
    <row r="140" spans="1:4" s="3" customFormat="1" ht="15.75">
      <c r="A140" s="30"/>
      <c r="B140" s="35"/>
      <c r="C140" s="40"/>
      <c r="D140" s="54"/>
    </row>
    <row r="141" spans="1:4" s="5" customFormat="1" ht="15.75">
      <c r="A141" s="30"/>
      <c r="B141" s="35"/>
      <c r="C141" s="40"/>
      <c r="D141" s="58"/>
    </row>
    <row r="142" spans="1:4" s="3" customFormat="1" ht="15.75">
      <c r="A142" s="30"/>
      <c r="B142" s="35"/>
      <c r="C142" s="40"/>
      <c r="D142" s="54"/>
    </row>
    <row r="143" spans="1:4" s="5" customFormat="1" ht="15.75">
      <c r="A143" s="30"/>
      <c r="B143" s="35"/>
      <c r="C143" s="40"/>
      <c r="D143" s="58"/>
    </row>
    <row r="144" spans="1:4" s="3" customFormat="1" ht="15.75">
      <c r="A144" s="30"/>
      <c r="B144" s="35"/>
      <c r="C144" s="40"/>
      <c r="D144" s="54"/>
    </row>
    <row r="145" spans="1:4" s="5" customFormat="1" ht="15.75">
      <c r="A145" s="30"/>
      <c r="B145" s="35"/>
      <c r="C145" s="40"/>
      <c r="D145" s="58"/>
    </row>
    <row r="146" spans="1:4" s="5" customFormat="1" ht="15.75">
      <c r="A146" s="30"/>
      <c r="B146" s="35"/>
      <c r="C146" s="40"/>
      <c r="D146" s="58"/>
    </row>
    <row r="147" spans="1:4" s="5" customFormat="1" ht="15.75">
      <c r="A147" s="30"/>
      <c r="B147" s="35"/>
      <c r="C147" s="36"/>
      <c r="D147" s="58"/>
    </row>
    <row r="148" spans="1:4" s="4" customFormat="1" ht="15.75">
      <c r="A148" s="30"/>
      <c r="B148" s="35"/>
      <c r="C148" s="36"/>
      <c r="D148" s="59"/>
    </row>
    <row r="149" ht="15.75">
      <c r="C149" s="41"/>
    </row>
    <row r="161" ht="15.75">
      <c r="C161" s="41"/>
    </row>
    <row r="162" ht="15.75">
      <c r="C162" s="41"/>
    </row>
    <row r="164" ht="15.75">
      <c r="C164" s="41"/>
    </row>
    <row r="166" ht="15.75">
      <c r="C166" s="41"/>
    </row>
    <row r="170" ht="15.75">
      <c r="C170" s="41"/>
    </row>
  </sheetData>
  <sheetProtection/>
  <mergeCells count="6">
    <mergeCell ref="A7:C7"/>
    <mergeCell ref="B1:C1"/>
    <mergeCell ref="A2:C2"/>
    <mergeCell ref="B5:C5"/>
    <mergeCell ref="A4:C4"/>
    <mergeCell ref="A3:C3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fin#spec#2</cp:lastModifiedBy>
  <cp:lastPrinted>2020-12-28T09:00:24Z</cp:lastPrinted>
  <dcterms:created xsi:type="dcterms:W3CDTF">2002-10-10T06:25:05Z</dcterms:created>
  <dcterms:modified xsi:type="dcterms:W3CDTF">2022-03-25T09:54:13Z</dcterms:modified>
  <cp:category/>
  <cp:version/>
  <cp:contentType/>
  <cp:contentStatus/>
</cp:coreProperties>
</file>