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Решения Совета 2021\РСД №    от 10.06.2021\"/>
    </mc:Choice>
  </mc:AlternateContent>
  <bookViews>
    <workbookView xWindow="0" yWindow="0" windowWidth="28800" windowHeight="10935"/>
  </bookViews>
  <sheets>
    <sheet name="10.06.2021 совет" sheetId="1" r:id="rId1"/>
  </sheets>
  <externalReferences>
    <externalReference r:id="rId2"/>
  </externalReferences>
  <definedNames>
    <definedName name="OLE_LINK11" localSheetId="0">'10.06.2021 совет'!#REF!</definedName>
    <definedName name="OLE_LINK13" localSheetId="0">'10.06.2021 совет'!#REF!</definedName>
    <definedName name="OLE_LINK14" localSheetId="0">'10.06.2021 совет'!#REF!</definedName>
    <definedName name="OLE_LINK2" localSheetId="0">'10.06.2021 совет'!$A$11</definedName>
    <definedName name="OLE_LINK3" localSheetId="0">'10.06.2021 совет'!$A$1</definedName>
    <definedName name="OLE_LINK6" localSheetId="0">'10.06.2021 совет'!$A$12</definedName>
    <definedName name="_xlnm.Print_Area" localSheetId="0">'10.06.2021 совет'!$A$1:$I$152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3" i="1"/>
  <c r="H44" i="1"/>
  <c r="H45" i="1"/>
  <c r="H46" i="1"/>
  <c r="H47" i="1"/>
  <c r="H48" i="1"/>
  <c r="F49" i="1"/>
  <c r="G49" i="1"/>
  <c r="F58" i="1"/>
  <c r="G58" i="1" s="1"/>
  <c r="F59" i="1"/>
  <c r="G59" i="1" s="1"/>
  <c r="H59" i="1" s="1"/>
  <c r="I59" i="1" s="1"/>
  <c r="F60" i="1"/>
  <c r="G60" i="1" s="1"/>
  <c r="F61" i="1"/>
  <c r="G61" i="1" s="1"/>
  <c r="F62" i="1"/>
  <c r="H62" i="1"/>
  <c r="F63" i="1"/>
  <c r="G63" i="1" s="1"/>
  <c r="H63" i="1" s="1"/>
  <c r="I63" i="1" s="1"/>
  <c r="F64" i="1"/>
  <c r="I64" i="1" s="1"/>
  <c r="F65" i="1"/>
  <c r="G65" i="1" s="1"/>
  <c r="F66" i="1"/>
  <c r="G66" i="1" s="1"/>
  <c r="H66" i="1" s="1"/>
  <c r="I66" i="1" s="1"/>
  <c r="F67" i="1"/>
  <c r="I67" i="1" s="1"/>
  <c r="F68" i="1"/>
  <c r="G68" i="1" s="1"/>
  <c r="F75" i="1"/>
  <c r="G75" i="1" s="1"/>
  <c r="F76" i="1"/>
  <c r="I76" i="1" s="1"/>
  <c r="F77" i="1"/>
  <c r="I77" i="1" s="1"/>
  <c r="F78" i="1"/>
  <c r="G78" i="1" s="1"/>
  <c r="F79" i="1"/>
  <c r="G79" i="1" s="1"/>
  <c r="F80" i="1"/>
  <c r="I80" i="1" s="1"/>
  <c r="F81" i="1"/>
  <c r="G81" i="1" s="1"/>
  <c r="F82" i="1"/>
  <c r="I82" i="1" s="1"/>
  <c r="F83" i="1"/>
  <c r="G83" i="1" s="1"/>
  <c r="F84" i="1"/>
  <c r="I84" i="1" s="1"/>
  <c r="F85" i="1"/>
  <c r="G85" i="1" s="1"/>
  <c r="G86" i="1"/>
  <c r="I86" i="1"/>
  <c r="H87" i="1"/>
  <c r="I62" i="1" l="1"/>
  <c r="G84" i="1"/>
  <c r="G77" i="1"/>
  <c r="I58" i="1"/>
  <c r="I78" i="1"/>
  <c r="G67" i="1"/>
  <c r="I60" i="1"/>
  <c r="I85" i="1"/>
  <c r="G80" i="1"/>
  <c r="G64" i="1"/>
  <c r="G62" i="1"/>
  <c r="G69" i="1" s="1"/>
  <c r="G82" i="1"/>
  <c r="H49" i="1"/>
  <c r="I81" i="1"/>
  <c r="G76" i="1"/>
  <c r="I65" i="1"/>
  <c r="F69" i="1"/>
  <c r="H68" i="1"/>
  <c r="I83" i="1"/>
  <c r="I79" i="1"/>
  <c r="I75" i="1"/>
  <c r="I61" i="1"/>
  <c r="F87" i="1"/>
  <c r="G87" i="1" l="1"/>
  <c r="I87" i="1"/>
  <c r="H69" i="1"/>
  <c r="I68" i="1"/>
  <c r="I69" i="1" s="1"/>
</calcChain>
</file>

<file path=xl/sharedStrings.xml><?xml version="1.0" encoding="utf-8"?>
<sst xmlns="http://schemas.openxmlformats.org/spreadsheetml/2006/main" count="271" uniqueCount="121">
  <si>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</si>
  <si>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</si>
  <si>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Увеличение в связи с необходимостью выплаты процентов по кредиту.</t>
  </si>
  <si>
    <t>Примечание:</t>
  </si>
  <si>
    <t>коп.</t>
  </si>
  <si>
    <t>65</t>
  </si>
  <si>
    <t>руб.</t>
  </si>
  <si>
    <t>Итого составили:</t>
  </si>
  <si>
    <t xml:space="preserve"> -</t>
  </si>
  <si>
    <t xml:space="preserve">уменьшение </t>
  </si>
  <si>
    <t>15</t>
  </si>
  <si>
    <t xml:space="preserve">увеличение </t>
  </si>
  <si>
    <t>Сумма (руб.коп.)</t>
  </si>
  <si>
    <t>Наименование показателя</t>
  </si>
  <si>
    <t>2023 год</t>
  </si>
  <si>
    <t xml:space="preserve">     Расходы по разделу «Обслуживание государственного (муниципального) долга»</t>
  </si>
  <si>
    <t>Раздел 13 «Обслуживание государственного (муниципального) долга»</t>
  </si>
  <si>
    <t>По разделу 10 01 вид расхода изменен с 321 на 312.</t>
  </si>
  <si>
    <t>00</t>
  </si>
  <si>
    <t>2021 год</t>
  </si>
  <si>
    <t xml:space="preserve">    Расходы по разделу «Социальная политика» </t>
  </si>
  <si>
    <t>Раздел 10 «Социальная политика»</t>
  </si>
  <si>
    <t>По разделу 07 09 уточнение дополнительной классификации с 241122 на 241222 ( Смена исполнителя мероприятия).</t>
  </si>
  <si>
    <t>40</t>
  </si>
  <si>
    <t>Раздел 07 «Образование»</t>
  </si>
  <si>
    <t>Увеличение на софинансирование за счет средств бюджета ЗАТО Видяево Субсидия бюджетам муниципальных образований на подготовку к отопительному периоду.</t>
  </si>
  <si>
    <t>Увеличение в связи с выделением из областного бюджета Субсидия бюджетам муниципальных образований на подготовку к отопительному периоду.</t>
  </si>
  <si>
    <t>68</t>
  </si>
  <si>
    <t>27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</si>
  <si>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</si>
  <si>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</si>
  <si>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Уменьшение в связи с перераспределением средств на более значимые расходы.</t>
  </si>
  <si>
    <t>97</t>
  </si>
  <si>
    <t>Уменьшение в связи с перераспределением средств на более значимые расходы (на софинансирование за счет средств бюджета ЗАТО Видяево увеличения  субсидий областного бюджета) .</t>
  </si>
  <si>
    <t>66</t>
  </si>
  <si>
    <t>11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</si>
  <si>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</si>
  <si>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</si>
  <si>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ИТОГО:</t>
  </si>
  <si>
    <t>1300</t>
  </si>
  <si>
    <t>ОБСЛУЖИВАНИЕ ГОСУДАРСТВЕННОГО (МУНИЦИПАЛЬНОГО) ДОЛГА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</si>
  <si>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</si>
  <si>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</si>
  <si>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</si>
  <si>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</si>
  <si>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</si>
  <si>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</si>
  <si>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</si>
  <si>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</si>
  <si>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</si>
  <si>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</si>
  <si>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</si>
  <si>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</si>
  <si>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</si>
  <si>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</si>
  <si>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</si>
  <si>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</si>
  <si>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</si>
  <si>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</si>
  <si>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</si>
  <si>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</si>
  <si>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</si>
  <si>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</si>
  <si>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</si>
  <si>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</si>
  <si>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(Сводной росписью от 26.04.2021)</t>
  </si>
  <si>
    <t>Утверждено (РСД от 23.04.2021 № 315)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</si>
  <si>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</si>
  <si>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</si>
  <si>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</si>
  <si>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 xml:space="preserve">      Внесение изменений в расходную часть местного бюджета связано с уточнением по уведомлениям, перераспределением бюджетных ассигнований по итогам рассмотрения Главой ЗАТО Видяево обращений ГРБС в 2021 году.</t>
  </si>
  <si>
    <t>РАСХОДЫ</t>
  </si>
  <si>
    <t>в 2022-2023 году без изменений.</t>
  </si>
  <si>
    <t>(уведомление Министерства энергетики и ЖКЗ МО № 44 от 19.05.2021)</t>
  </si>
  <si>
    <t>000 2 02 29999 04 0000 150</t>
  </si>
  <si>
    <t>Субсидия бюджетам муниципальных образований на подготовку к отопительному периоду</t>
  </si>
  <si>
    <t>Увеличение на основании фактического поступления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</si>
  <si>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</si>
  <si>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</si>
  <si>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</si>
  <si>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</si>
  <si>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Увеличение на основании фактического поступления и в соответствии  представленному главным администратором доходов уточненным прогнозом поступлений</t>
  </si>
  <si>
    <t xml:space="preserve">000 1 12 01041 01 0000 120 </t>
  </si>
  <si>
    <t xml:space="preserve">Плата за размещение отходов производства </t>
  </si>
  <si>
    <t>000 1 12 01030 01 0000 120</t>
  </si>
  <si>
    <t>Плата за сбросы загрязняющих веществ в водные объекты</t>
  </si>
  <si>
    <t xml:space="preserve">000 1 12 01010 01 0000 120 </t>
  </si>
  <si>
    <t>Плата за выбросы загрязняющих веществ в атмосферный воздух стационарными объектами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</si>
  <si>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</si>
  <si>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</si>
  <si>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Примечание</t>
  </si>
  <si>
    <t>Утверждено (РСД от 23.04.2021 № 315) по данному КБК</t>
  </si>
  <si>
    <t>КБК</t>
  </si>
  <si>
    <t>(руб.)</t>
  </si>
  <si>
    <t>3.     В общем объеме доходы бюджета ЗАТО Видяево в 2021 году увеличились на 11 458 953 руб. 16 коп.</t>
  </si>
  <si>
    <t>1 16 10123 01 0000 140</t>
  </si>
  <si>
    <t>000</t>
  </si>
  <si>
    <t>1.2  уточнен код дохода: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</si>
  <si>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</si>
  <si>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1 16 01133 01 0000 140</t>
  </si>
  <si>
    <t>1.1  добавлен код дохода:</t>
  </si>
  <si>
    <t>1. В приложении 1:</t>
  </si>
  <si>
    <t>ДОХОДЫ</t>
  </si>
  <si>
    <t>37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</si>
  <si>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</si>
  <si>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</si>
  <si>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</si>
  <si>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t xml:space="preserve"> 01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</si>
  <si>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</si>
  <si>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2023 году</t>
  </si>
  <si>
    <t>35</t>
  </si>
  <si>
    <t xml:space="preserve"> 08</t>
  </si>
  <si>
    <t>в 2022 году</t>
  </si>
  <si>
    <t>в 2021 году</t>
  </si>
  <si>
    <t>Основные характеристики бюджета ЗАТО Видяево с учетом внесенных изменений:</t>
  </si>
  <si>
    <t>на 2021 год и на плановый период 2022 и 2023 годов»»</t>
  </si>
  <si>
    <t xml:space="preserve"> ЗАТО Видяево от 23.12.2020 г. № 292 «О бюджете ЗАТО Видяево </t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</si>
  <si>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</si>
  <si>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</si>
  <si>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</si>
  <si>
    <t xml:space="preserve">      Расходы по разделу «Образование»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</si>
</sst>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10"/>
      <name val="Calibri"/>
      <family val="2"/>
    </font>
    <font>
      <sz val="14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Calibri"/>
      <family val="2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11" fillId="0" borderId="11">
      <alignment horizontal="right" shrinkToFit="1"/>
    </xf>
  </cellStyleXfs>
  <cellXfs count="193">
    <xf numFmtId="0" fontId="0" fillId="0" borderId="0" xfId="0"/>
    <xf numFmtId="0" fontId="0" fillId="0" borderId="0" xfId="0" applyBorder="1"/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Border="1"/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9" fillId="3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4" fontId="12" fillId="2" borderId="4" xfId="1" applyNumberFormat="1" applyFont="1" applyFill="1" applyBorder="1" applyAlignment="1" applyProtection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4" fontId="0" fillId="0" borderId="0" xfId="0" applyNumberFormat="1"/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0" fillId="2" borderId="0" xfId="0" applyFont="1" applyFill="1"/>
    <xf numFmtId="0" fontId="20" fillId="2" borderId="0" xfId="0" applyFont="1" applyFill="1" applyBorder="1"/>
    <xf numFmtId="0" fontId="17" fillId="2" borderId="4" xfId="0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0" fontId="5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left" vertical="center"/>
    </xf>
    <xf numFmtId="49" fontId="2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</cellXfs>
  <cellStyles count="2"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0;&#1054;%2020018\&#1055;&#1086;&#1103;&#1089;&#1085;&#1080;&#1090;&#1077;&#1083;&#1100;&#1085;&#1072;&#1103;%20&#1079;&#1072;&#1087;&#1080;&#1089;&#1082;&#1072;%20&#1082;%20&#1057;&#1086;&#1074;&#1077;&#1090;&#109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1.2019"/>
      <sheetName val="25.02.2019"/>
      <sheetName val="20.03.2019"/>
      <sheetName val="23.04.2019"/>
      <sheetName val="31.05.2019"/>
      <sheetName val="14.06.2019"/>
      <sheetName val="19.09.2019"/>
      <sheetName val="24.03.2020"/>
      <sheetName val="28.01.2021 св.роспись"/>
      <sheetName val="20.02.2021 св.роспись"/>
      <sheetName val="24.03.2021 св.роспись "/>
      <sheetName val="23.04.2021 совет"/>
      <sheetName val="10.06.2021 совет"/>
      <sheetName val="03.06.2020"/>
      <sheetName val="17.09.2020"/>
      <sheetName val="23.11.2020 "/>
      <sheetName val="23.12.2020 "/>
      <sheetName val="30.12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3">
          <cell r="I93">
            <v>77102722.769999996</v>
          </cell>
        </row>
        <row r="94">
          <cell r="I94">
            <v>496700</v>
          </cell>
        </row>
        <row r="95">
          <cell r="I95">
            <v>19950194.050000001</v>
          </cell>
        </row>
        <row r="96">
          <cell r="I96">
            <v>22978935.420000002</v>
          </cell>
        </row>
        <row r="97">
          <cell r="I97">
            <v>176390072.41000003</v>
          </cell>
        </row>
        <row r="98">
          <cell r="I98">
            <v>2763612.6</v>
          </cell>
        </row>
        <row r="99">
          <cell r="I99">
            <v>264618040.40000001</v>
          </cell>
        </row>
        <row r="100">
          <cell r="I100">
            <v>11113516.16</v>
          </cell>
        </row>
        <row r="101">
          <cell r="I101">
            <v>22244000</v>
          </cell>
        </row>
        <row r="102">
          <cell r="I102">
            <v>32122615.649999999</v>
          </cell>
        </row>
        <row r="103">
          <cell r="I103">
            <v>5591222.9400000004</v>
          </cell>
        </row>
        <row r="125">
          <cell r="I125">
            <v>79618567.120000005</v>
          </cell>
        </row>
        <row r="126">
          <cell r="I126">
            <v>522100</v>
          </cell>
        </row>
        <row r="127">
          <cell r="I127">
            <v>20186241.120000001</v>
          </cell>
        </row>
        <row r="128">
          <cell r="I128">
            <v>19774963.23</v>
          </cell>
        </row>
        <row r="129">
          <cell r="I129">
            <v>71596455.200000003</v>
          </cell>
        </row>
        <row r="130">
          <cell r="I130">
            <v>60000</v>
          </cell>
        </row>
        <row r="131">
          <cell r="I131">
            <v>260185041.42000002</v>
          </cell>
        </row>
        <row r="132">
          <cell r="I132">
            <v>10604547.98</v>
          </cell>
        </row>
        <row r="133">
          <cell r="I133">
            <v>22266500</v>
          </cell>
        </row>
        <row r="134">
          <cell r="I134">
            <v>34205135.189999998</v>
          </cell>
        </row>
        <row r="135">
          <cell r="I135">
            <v>5591760.4000000004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152"/>
  <sheetViews>
    <sheetView tabSelected="1" view="pageBreakPreview" zoomScale="60" zoomScaleNormal="100" workbookViewId="0">
      <selection activeCell="H31" sqref="H31"/>
    </sheetView>
  </sheetViews>
  <sheetFormatPr defaultColWidth="8.85546875" defaultRowHeight="15" x14ac:dyDescent="0.25"/>
  <cols>
    <col min="2" max="2" width="17.5703125" customWidth="1"/>
    <col min="3" max="3" width="11.7109375" bestFit="1" customWidth="1"/>
    <col min="4" max="4" width="11.42578125" customWidth="1"/>
    <col min="5" max="5" width="10.85546875" customWidth="1"/>
    <col min="6" max="6" width="19.85546875" customWidth="1"/>
    <col min="7" max="7" width="20.5703125" customWidth="1"/>
    <col min="8" max="8" width="22.5703125" customWidth="1"/>
    <col min="9" max="9" width="40.42578125" customWidth="1"/>
    <col min="10" max="10" width="22.28515625" style="1" customWidth="1"/>
    <col min="11" max="11" width="11.5703125" bestFit="1" customWidth="1"/>
    <col min="16" max="16" width="8.140625" customWidth="1"/>
  </cols>
  <sheetData>
    <row r="1" spans="1:9" ht="18.75" x14ac:dyDescent="0.25">
      <c r="A1" s="73" t="s">
        <v>119</v>
      </c>
      <c r="B1" s="73"/>
      <c r="C1" s="73"/>
      <c r="D1" s="73"/>
      <c r="E1" s="73"/>
      <c r="F1" s="73"/>
      <c r="G1" s="73"/>
      <c r="H1" s="73"/>
      <c r="I1" s="73"/>
    </row>
    <row r="2" spans="1:9" ht="18.75" x14ac:dyDescent="0.25">
      <c r="A2" s="18"/>
    </row>
    <row r="3" spans="1:9" ht="18.75" x14ac:dyDescent="0.25">
      <c r="A3" s="76" t="s">
        <v>118</v>
      </c>
      <c r="B3" s="76"/>
      <c r="C3" s="76"/>
      <c r="D3" s="76"/>
      <c r="E3" s="76"/>
      <c r="F3" s="76"/>
      <c r="G3" s="76"/>
      <c r="H3" s="76"/>
      <c r="I3" s="76"/>
    </row>
    <row r="4" spans="1:9" ht="18.75" x14ac:dyDescent="0.25">
      <c r="A4" s="76" t="s">
        <v>117</v>
      </c>
      <c r="B4" s="76"/>
      <c r="C4" s="76"/>
      <c r="D4" s="76"/>
      <c r="E4" s="76"/>
      <c r="F4" s="76"/>
      <c r="G4" s="76"/>
      <c r="H4" s="76"/>
      <c r="I4" s="76"/>
    </row>
    <row r="5" spans="1:9" ht="18.75" x14ac:dyDescent="0.25">
      <c r="A5" s="76" t="s">
        <v>116</v>
      </c>
      <c r="B5" s="76"/>
      <c r="C5" s="76"/>
      <c r="D5" s="76"/>
      <c r="E5" s="76"/>
      <c r="F5" s="76"/>
      <c r="G5" s="76"/>
      <c r="H5" s="76"/>
      <c r="I5" s="76"/>
    </row>
    <row r="6" spans="1:9" ht="18.75" x14ac:dyDescent="0.25">
      <c r="A6" s="76" t="s">
        <v>115</v>
      </c>
      <c r="B6" s="76"/>
      <c r="C6" s="76"/>
      <c r="D6" s="76"/>
      <c r="E6" s="76"/>
      <c r="F6" s="76"/>
      <c r="G6" s="76"/>
      <c r="H6" s="76"/>
      <c r="I6" s="76"/>
    </row>
    <row r="7" spans="1:9" ht="30" customHeight="1" x14ac:dyDescent="0.25">
      <c r="A7" s="77" t="s">
        <v>114</v>
      </c>
      <c r="B7" s="77"/>
      <c r="C7" s="77"/>
      <c r="D7" s="77"/>
      <c r="E7" s="77"/>
      <c r="F7" s="77"/>
      <c r="G7" s="77"/>
      <c r="H7" s="77"/>
      <c r="I7" s="77"/>
    </row>
    <row r="8" spans="1:9" ht="18.75" x14ac:dyDescent="0.25">
      <c r="A8" s="68"/>
    </row>
    <row r="9" spans="1:9" ht="18.75" x14ac:dyDescent="0.25">
      <c r="A9" s="73" t="s">
        <v>113</v>
      </c>
      <c r="B9" s="73"/>
      <c r="C9" s="73"/>
      <c r="D9" s="73"/>
      <c r="E9" s="73"/>
      <c r="F9" s="73"/>
      <c r="G9" s="73"/>
      <c r="H9" s="73"/>
      <c r="I9" s="73"/>
    </row>
    <row r="10" spans="1:9" ht="18.75" x14ac:dyDescent="0.25">
      <c r="A10" s="68"/>
    </row>
    <row r="11" spans="1:9" ht="18.75" x14ac:dyDescent="0.25">
      <c r="A11" s="74" t="s">
        <v>108</v>
      </c>
      <c r="B11" s="74"/>
      <c r="C11" s="74"/>
      <c r="D11" s="74"/>
      <c r="E11" s="75">
        <v>645549388</v>
      </c>
      <c r="F11" s="75"/>
      <c r="G11" s="71" t="s">
        <v>6</v>
      </c>
      <c r="H11" s="72">
        <v>56</v>
      </c>
      <c r="I11" s="69" t="s">
        <v>105</v>
      </c>
    </row>
    <row r="12" spans="1:9" ht="18.75" x14ac:dyDescent="0.25">
      <c r="A12" s="74" t="s">
        <v>106</v>
      </c>
      <c r="B12" s="74"/>
      <c r="C12" s="74"/>
      <c r="D12" s="74"/>
      <c r="E12" s="75">
        <v>646649388</v>
      </c>
      <c r="F12" s="75"/>
      <c r="G12" s="71" t="s">
        <v>6</v>
      </c>
      <c r="H12" s="72">
        <v>56</v>
      </c>
      <c r="I12" s="69" t="s">
        <v>105</v>
      </c>
    </row>
    <row r="13" spans="1:9" ht="43.15" customHeight="1" x14ac:dyDescent="0.25">
      <c r="A13" s="78" t="s">
        <v>104</v>
      </c>
      <c r="B13" s="78"/>
      <c r="C13" s="78"/>
      <c r="D13" s="78"/>
      <c r="E13" s="75">
        <v>1100000</v>
      </c>
      <c r="F13" s="75"/>
      <c r="G13" s="71" t="s">
        <v>6</v>
      </c>
      <c r="H13" s="70" t="s">
        <v>18</v>
      </c>
      <c r="I13" s="69" t="s">
        <v>4</v>
      </c>
    </row>
    <row r="14" spans="1:9" ht="18.75" x14ac:dyDescent="0.25">
      <c r="A14" s="68"/>
    </row>
    <row r="15" spans="1:9" ht="18.75" x14ac:dyDescent="0.25">
      <c r="A15" s="73" t="s">
        <v>112</v>
      </c>
      <c r="B15" s="73"/>
      <c r="C15" s="73"/>
      <c r="D15" s="73"/>
      <c r="E15" s="73"/>
      <c r="F15" s="73"/>
      <c r="G15" s="73"/>
      <c r="H15" s="73"/>
      <c r="I15" s="73"/>
    </row>
    <row r="16" spans="1:9" ht="18.75" x14ac:dyDescent="0.25">
      <c r="A16" s="68"/>
    </row>
    <row r="17" spans="1:10" ht="18.75" x14ac:dyDescent="0.25">
      <c r="A17" s="74" t="s">
        <v>108</v>
      </c>
      <c r="B17" s="74"/>
      <c r="C17" s="74"/>
      <c r="D17" s="74"/>
      <c r="E17" s="75">
        <v>508093511</v>
      </c>
      <c r="F17" s="75"/>
      <c r="G17" s="71" t="s">
        <v>6</v>
      </c>
      <c r="H17" s="72">
        <v>73</v>
      </c>
      <c r="I17" s="69" t="s">
        <v>105</v>
      </c>
    </row>
    <row r="18" spans="1:10" ht="18.75" x14ac:dyDescent="0.25">
      <c r="A18" s="74" t="s">
        <v>106</v>
      </c>
      <c r="B18" s="74"/>
      <c r="C18" s="74"/>
      <c r="D18" s="74"/>
      <c r="E18" s="75">
        <v>508997218</v>
      </c>
      <c r="F18" s="75"/>
      <c r="G18" s="71" t="s">
        <v>6</v>
      </c>
      <c r="H18" s="70" t="s">
        <v>111</v>
      </c>
      <c r="I18" s="69" t="s">
        <v>105</v>
      </c>
    </row>
    <row r="19" spans="1:10" ht="43.15" customHeight="1" x14ac:dyDescent="0.25">
      <c r="A19" s="78" t="s">
        <v>104</v>
      </c>
      <c r="B19" s="78"/>
      <c r="C19" s="78"/>
      <c r="D19" s="78"/>
      <c r="E19" s="75">
        <v>903706</v>
      </c>
      <c r="F19" s="75"/>
      <c r="G19" s="71" t="s">
        <v>6</v>
      </c>
      <c r="H19" s="70" t="s">
        <v>110</v>
      </c>
      <c r="I19" s="69" t="s">
        <v>4</v>
      </c>
    </row>
    <row r="20" spans="1:10" ht="18.75" x14ac:dyDescent="0.25">
      <c r="A20" s="68"/>
    </row>
    <row r="21" spans="1:10" ht="18.75" x14ac:dyDescent="0.25">
      <c r="A21" s="73" t="s">
        <v>109</v>
      </c>
      <c r="B21" s="73"/>
      <c r="C21" s="73"/>
      <c r="D21" s="73"/>
      <c r="E21" s="73"/>
      <c r="F21" s="73"/>
      <c r="G21" s="73"/>
      <c r="H21" s="73"/>
      <c r="I21" s="73"/>
    </row>
    <row r="22" spans="1:10" ht="18.75" x14ac:dyDescent="0.25">
      <c r="A22" s="68"/>
    </row>
    <row r="23" spans="1:10" ht="18.75" x14ac:dyDescent="0.25">
      <c r="A23" s="74" t="s">
        <v>108</v>
      </c>
      <c r="B23" s="74"/>
      <c r="C23" s="74"/>
      <c r="D23" s="74"/>
      <c r="E23" s="75">
        <v>527722288</v>
      </c>
      <c r="F23" s="75"/>
      <c r="G23" s="71" t="s">
        <v>6</v>
      </c>
      <c r="H23" s="70" t="s">
        <v>107</v>
      </c>
      <c r="I23" s="69" t="s">
        <v>105</v>
      </c>
    </row>
    <row r="24" spans="1:10" ht="18.75" x14ac:dyDescent="0.25">
      <c r="A24" s="74" t="s">
        <v>106</v>
      </c>
      <c r="B24" s="74"/>
      <c r="C24" s="74"/>
      <c r="D24" s="74"/>
      <c r="E24" s="75">
        <v>540618634</v>
      </c>
      <c r="F24" s="75"/>
      <c r="G24" s="71" t="s">
        <v>6</v>
      </c>
      <c r="H24" s="72">
        <v>38</v>
      </c>
      <c r="I24" s="69" t="s">
        <v>105</v>
      </c>
    </row>
    <row r="25" spans="1:10" ht="43.15" customHeight="1" x14ac:dyDescent="0.25">
      <c r="A25" s="78" t="s">
        <v>104</v>
      </c>
      <c r="B25" s="78"/>
      <c r="C25" s="78"/>
      <c r="D25" s="78"/>
      <c r="E25" s="75">
        <v>12896346</v>
      </c>
      <c r="F25" s="75"/>
      <c r="G25" s="71" t="s">
        <v>6</v>
      </c>
      <c r="H25" s="70" t="s">
        <v>103</v>
      </c>
      <c r="I25" s="69" t="s">
        <v>4</v>
      </c>
    </row>
    <row r="26" spans="1:10" ht="18.75" x14ac:dyDescent="0.25">
      <c r="A26" s="68"/>
    </row>
    <row r="27" spans="1:10" ht="18.75" x14ac:dyDescent="0.25">
      <c r="A27" s="73" t="s">
        <v>102</v>
      </c>
      <c r="B27" s="73"/>
      <c r="C27" s="73"/>
      <c r="D27" s="73"/>
      <c r="E27" s="73"/>
      <c r="F27" s="73"/>
      <c r="G27" s="73"/>
      <c r="H27" s="73"/>
      <c r="I27" s="73"/>
    </row>
    <row r="28" spans="1:10" ht="18.75" x14ac:dyDescent="0.25">
      <c r="A28" s="48"/>
    </row>
    <row r="29" spans="1:10" s="66" customFormat="1" ht="35.25" customHeight="1" x14ac:dyDescent="0.25">
      <c r="A29" s="79" t="s">
        <v>101</v>
      </c>
      <c r="B29" s="79"/>
      <c r="C29" s="79"/>
      <c r="D29" s="79"/>
      <c r="E29" s="79"/>
      <c r="F29" s="79"/>
      <c r="G29" s="79"/>
      <c r="H29" s="79"/>
      <c r="I29" s="79"/>
      <c r="J29" s="67"/>
    </row>
    <row r="30" spans="1:10" s="66" customFormat="1" ht="35.25" customHeight="1" x14ac:dyDescent="0.25">
      <c r="A30" s="79" t="s">
        <v>100</v>
      </c>
      <c r="B30" s="79"/>
      <c r="C30" s="79"/>
      <c r="D30" s="79"/>
      <c r="E30" s="79"/>
      <c r="F30" s="79"/>
      <c r="G30" s="79"/>
      <c r="H30" s="79"/>
      <c r="I30" s="79"/>
      <c r="J30" s="67"/>
    </row>
    <row r="31" spans="1:10" s="66" customFormat="1" ht="19.899999999999999" customHeight="1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7"/>
    </row>
    <row r="32" spans="1:10" s="62" customFormat="1" ht="56.45" customHeight="1" x14ac:dyDescent="0.25">
      <c r="A32" s="65" t="s">
        <v>96</v>
      </c>
      <c r="B32" s="64" t="s">
        <v>99</v>
      </c>
      <c r="C32" s="87" t="s">
        <v>98</v>
      </c>
      <c r="D32" s="88"/>
      <c r="E32" s="88"/>
      <c r="F32" s="88"/>
      <c r="G32" s="88"/>
      <c r="H32" s="88"/>
      <c r="I32" s="89"/>
      <c r="J32" s="63"/>
    </row>
    <row r="33" spans="1:16" ht="28.9" customHeight="1" x14ac:dyDescent="0.25">
      <c r="A33" s="184" t="s">
        <v>97</v>
      </c>
      <c r="B33" s="185"/>
      <c r="C33" s="185"/>
      <c r="D33" s="185"/>
      <c r="E33" s="185"/>
      <c r="F33" s="185"/>
      <c r="G33" s="185"/>
      <c r="H33" s="185"/>
      <c r="I33" s="185"/>
    </row>
    <row r="34" spans="1:16" s="62" customFormat="1" ht="43.15" customHeight="1" x14ac:dyDescent="0.25">
      <c r="A34" s="65" t="s">
        <v>96</v>
      </c>
      <c r="B34" s="64" t="s">
        <v>95</v>
      </c>
      <c r="C34" s="87" t="s">
        <v>78</v>
      </c>
      <c r="D34" s="88"/>
      <c r="E34" s="88"/>
      <c r="F34" s="88"/>
      <c r="G34" s="88"/>
      <c r="H34" s="88"/>
      <c r="I34" s="89"/>
      <c r="J34" s="63"/>
    </row>
    <row r="35" spans="1:16" ht="18.75" x14ac:dyDescent="0.25">
      <c r="A35" s="48"/>
    </row>
    <row r="36" spans="1:16" ht="18.75" x14ac:dyDescent="0.25">
      <c r="A36" s="48"/>
    </row>
    <row r="37" spans="1:16" ht="55.9" customHeight="1" x14ac:dyDescent="0.25">
      <c r="A37" s="79" t="s">
        <v>94</v>
      </c>
      <c r="B37" s="79"/>
      <c r="C37" s="79"/>
      <c r="D37" s="79"/>
      <c r="E37" s="79"/>
      <c r="F37" s="79"/>
      <c r="G37" s="79"/>
      <c r="H37" s="79"/>
      <c r="I37" s="79"/>
    </row>
    <row r="38" spans="1:16" ht="18.75" x14ac:dyDescent="0.25">
      <c r="A38" s="48"/>
    </row>
    <row r="39" spans="1:16" ht="18.75" x14ac:dyDescent="0.25">
      <c r="A39" s="48"/>
    </row>
    <row r="40" spans="1:16" ht="18.75" x14ac:dyDescent="0.25">
      <c r="A40" s="80" t="s">
        <v>19</v>
      </c>
      <c r="B40" s="80"/>
      <c r="C40" s="61"/>
      <c r="D40" s="61"/>
      <c r="E40" s="61"/>
      <c r="F40" s="61"/>
      <c r="G40" s="61"/>
      <c r="H40" s="61"/>
      <c r="I40" s="60" t="s">
        <v>93</v>
      </c>
    </row>
    <row r="41" spans="1:16" ht="46.15" customHeight="1" x14ac:dyDescent="0.25">
      <c r="A41" s="81" t="s">
        <v>68</v>
      </c>
      <c r="B41" s="82"/>
      <c r="C41" s="82"/>
      <c r="D41" s="83"/>
      <c r="E41" s="42" t="s">
        <v>92</v>
      </c>
      <c r="F41" s="43" t="s">
        <v>91</v>
      </c>
      <c r="G41" s="42" t="s">
        <v>64</v>
      </c>
      <c r="H41" s="42" t="s">
        <v>63</v>
      </c>
      <c r="I41" s="41" t="s">
        <v>90</v>
      </c>
    </row>
    <row r="42" spans="1:16" ht="72.599999999999994" customHeight="1" x14ac:dyDescent="0.25">
      <c r="A42" s="84" t="s">
        <v>89</v>
      </c>
      <c r="B42" s="85"/>
      <c r="C42" s="85"/>
      <c r="D42" s="86"/>
      <c r="E42" s="57" t="s">
        <v>88</v>
      </c>
      <c r="F42" s="56">
        <v>175100</v>
      </c>
      <c r="G42" s="56">
        <v>74900</v>
      </c>
      <c r="H42" s="53">
        <f t="shared" ref="H42:H48" si="0">G42+F42</f>
        <v>250000</v>
      </c>
      <c r="I42" s="59" t="s">
        <v>81</v>
      </c>
    </row>
    <row r="43" spans="1:16" ht="78" customHeight="1" x14ac:dyDescent="0.25">
      <c r="A43" s="84" t="s">
        <v>87</v>
      </c>
      <c r="B43" s="85"/>
      <c r="C43" s="85"/>
      <c r="D43" s="86"/>
      <c r="E43" s="57" t="s">
        <v>86</v>
      </c>
      <c r="F43" s="56">
        <v>44240.71</v>
      </c>
      <c r="G43" s="58">
        <v>60797</v>
      </c>
      <c r="H43" s="53">
        <f t="shared" si="0"/>
        <v>105037.70999999999</v>
      </c>
      <c r="I43" s="59" t="s">
        <v>81</v>
      </c>
    </row>
    <row r="44" spans="1:16" ht="79.900000000000006" customHeight="1" x14ac:dyDescent="0.25">
      <c r="A44" s="84" t="s">
        <v>85</v>
      </c>
      <c r="B44" s="85"/>
      <c r="C44" s="85"/>
      <c r="D44" s="86"/>
      <c r="E44" s="57" t="s">
        <v>84</v>
      </c>
      <c r="F44" s="56">
        <v>26000</v>
      </c>
      <c r="G44" s="58">
        <v>20000</v>
      </c>
      <c r="H44" s="53">
        <f t="shared" si="0"/>
        <v>46000</v>
      </c>
      <c r="I44" s="59" t="s">
        <v>81</v>
      </c>
    </row>
    <row r="45" spans="1:16" ht="72" customHeight="1" x14ac:dyDescent="0.25">
      <c r="A45" s="84" t="s">
        <v>83</v>
      </c>
      <c r="B45" s="85"/>
      <c r="C45" s="85"/>
      <c r="D45" s="86"/>
      <c r="E45" s="57" t="s">
        <v>82</v>
      </c>
      <c r="F45" s="56">
        <v>44106.18</v>
      </c>
      <c r="G45" s="58">
        <v>20000</v>
      </c>
      <c r="H45" s="53">
        <f t="shared" si="0"/>
        <v>64106.18</v>
      </c>
      <c r="I45" s="59" t="s">
        <v>81</v>
      </c>
    </row>
    <row r="46" spans="1:16" s="1" customFormat="1" ht="114" customHeight="1" x14ac:dyDescent="0.25">
      <c r="A46" s="84" t="s">
        <v>80</v>
      </c>
      <c r="B46" s="85"/>
      <c r="C46" s="85"/>
      <c r="D46" s="86"/>
      <c r="E46" s="57" t="s">
        <v>79</v>
      </c>
      <c r="F46" s="56">
        <v>0</v>
      </c>
      <c r="G46" s="58">
        <v>5000</v>
      </c>
      <c r="H46" s="53">
        <f t="shared" si="0"/>
        <v>5000</v>
      </c>
      <c r="I46" s="55" t="s">
        <v>76</v>
      </c>
      <c r="K46"/>
      <c r="L46"/>
      <c r="M46"/>
      <c r="N46"/>
      <c r="O46"/>
      <c r="P46"/>
    </row>
    <row r="47" spans="1:16" s="1" customFormat="1" ht="96" customHeight="1" x14ac:dyDescent="0.25">
      <c r="A47" s="190" t="s">
        <v>78</v>
      </c>
      <c r="B47" s="191"/>
      <c r="C47" s="191"/>
      <c r="D47" s="192"/>
      <c r="E47" s="57" t="s">
        <v>77</v>
      </c>
      <c r="F47" s="56">
        <v>0</v>
      </c>
      <c r="G47" s="56">
        <v>500</v>
      </c>
      <c r="H47" s="53">
        <f t="shared" si="0"/>
        <v>500</v>
      </c>
      <c r="I47" s="55" t="s">
        <v>76</v>
      </c>
      <c r="K47"/>
      <c r="L47"/>
      <c r="M47"/>
      <c r="N47"/>
      <c r="O47"/>
      <c r="P47"/>
    </row>
    <row r="48" spans="1:16" s="1" customFormat="1" ht="60.6" customHeight="1" x14ac:dyDescent="0.25">
      <c r="A48" s="93" t="s">
        <v>75</v>
      </c>
      <c r="B48" s="94"/>
      <c r="C48" s="94"/>
      <c r="D48" s="95"/>
      <c r="E48" s="40" t="s">
        <v>74</v>
      </c>
      <c r="F48" s="54">
        <v>0</v>
      </c>
      <c r="G48" s="53">
        <v>11277756.16</v>
      </c>
      <c r="H48" s="53">
        <f t="shared" si="0"/>
        <v>11277756.16</v>
      </c>
      <c r="I48" s="52" t="s">
        <v>73</v>
      </c>
      <c r="K48"/>
      <c r="L48"/>
      <c r="M48"/>
      <c r="N48"/>
      <c r="O48"/>
      <c r="P48"/>
    </row>
    <row r="49" spans="1:11" ht="18.75" x14ac:dyDescent="0.25">
      <c r="A49" s="90" t="s">
        <v>38</v>
      </c>
      <c r="B49" s="91"/>
      <c r="C49" s="91"/>
      <c r="D49" s="91"/>
      <c r="E49" s="92"/>
      <c r="F49" s="51">
        <f>F48+F47+F46+F45+F44+F43+F42</f>
        <v>289446.89</v>
      </c>
      <c r="G49" s="51">
        <f>G48+G47+G46+G45+G44+G43+G42</f>
        <v>11458953.16</v>
      </c>
      <c r="H49" s="51">
        <f>H48+H47+H46+H45+H44+H43+H42</f>
        <v>11748400.050000001</v>
      </c>
      <c r="I49" s="50"/>
      <c r="J49" s="34"/>
      <c r="K49" s="49"/>
    </row>
    <row r="50" spans="1:11" ht="18.75" x14ac:dyDescent="0.25">
      <c r="A50" s="48"/>
      <c r="J50" s="34"/>
    </row>
    <row r="51" spans="1:11" ht="18.75" x14ac:dyDescent="0.25">
      <c r="A51" s="170" t="s">
        <v>72</v>
      </c>
      <c r="B51" s="170"/>
      <c r="C51" s="170"/>
      <c r="D51" s="170"/>
      <c r="E51" s="170"/>
      <c r="F51" s="170"/>
      <c r="G51" s="170"/>
      <c r="H51" s="170"/>
      <c r="I51" s="170"/>
    </row>
    <row r="52" spans="1:11" ht="25.5" customHeight="1" x14ac:dyDescent="0.25">
      <c r="A52" s="73" t="s">
        <v>71</v>
      </c>
      <c r="B52" s="73"/>
      <c r="C52" s="73"/>
      <c r="D52" s="73"/>
      <c r="E52" s="73"/>
      <c r="F52" s="73"/>
      <c r="G52" s="73"/>
      <c r="H52" s="73"/>
      <c r="I52" s="73"/>
    </row>
    <row r="53" spans="1:11" ht="54.75" customHeight="1" x14ac:dyDescent="0.25">
      <c r="A53" s="79" t="s">
        <v>70</v>
      </c>
      <c r="B53" s="79"/>
      <c r="C53" s="79"/>
      <c r="D53" s="79"/>
      <c r="E53" s="79"/>
      <c r="F53" s="79"/>
      <c r="G53" s="79"/>
      <c r="H53" s="79"/>
      <c r="I53" s="79"/>
    </row>
    <row r="54" spans="1:11" ht="51.6" customHeight="1" x14ac:dyDescent="0.25">
      <c r="A54" s="97" t="s">
        <v>69</v>
      </c>
      <c r="B54" s="97"/>
      <c r="C54" s="97"/>
      <c r="D54" s="97"/>
      <c r="E54" s="97"/>
      <c r="F54" s="97"/>
      <c r="G54" s="97"/>
      <c r="H54" s="97"/>
      <c r="I54" s="97"/>
    </row>
    <row r="55" spans="1:11" ht="27" customHeight="1" x14ac:dyDescent="0.25">
      <c r="A55" s="44"/>
      <c r="B55" s="44"/>
      <c r="C55" s="44"/>
      <c r="D55" s="44"/>
      <c r="E55" s="44"/>
      <c r="F55" s="45" t="s">
        <v>19</v>
      </c>
      <c r="G55" s="44"/>
      <c r="H55" s="44"/>
      <c r="I55" s="44"/>
    </row>
    <row r="56" spans="1:11" ht="19.149999999999999" customHeight="1" x14ac:dyDescent="0.25">
      <c r="A56" s="44"/>
      <c r="B56" s="44"/>
      <c r="C56" s="44"/>
      <c r="D56" s="44"/>
      <c r="E56" s="44"/>
      <c r="G56" s="44"/>
      <c r="H56" s="44"/>
      <c r="I56" s="44"/>
    </row>
    <row r="57" spans="1:11" ht="56.45" customHeight="1" x14ac:dyDescent="0.25">
      <c r="A57" s="98" t="s">
        <v>68</v>
      </c>
      <c r="B57" s="98"/>
      <c r="C57" s="98"/>
      <c r="D57" s="98"/>
      <c r="E57" s="42" t="s">
        <v>67</v>
      </c>
      <c r="F57" s="43" t="s">
        <v>66</v>
      </c>
      <c r="G57" s="43" t="s">
        <v>65</v>
      </c>
      <c r="H57" s="42" t="s">
        <v>64</v>
      </c>
      <c r="I57" s="41" t="s">
        <v>63</v>
      </c>
    </row>
    <row r="58" spans="1:11" ht="35.1" customHeight="1" x14ac:dyDescent="0.25">
      <c r="A58" s="96" t="s">
        <v>62</v>
      </c>
      <c r="B58" s="96"/>
      <c r="C58" s="96"/>
      <c r="D58" s="96"/>
      <c r="E58" s="40" t="s">
        <v>61</v>
      </c>
      <c r="F58" s="38">
        <f>'[1]23.04.2021 совет'!I93</f>
        <v>77102722.769999996</v>
      </c>
      <c r="G58" s="38">
        <f t="shared" ref="G58:G68" si="1">F58</f>
        <v>77102722.769999996</v>
      </c>
      <c r="H58" s="47">
        <v>-593566.11</v>
      </c>
      <c r="I58" s="36">
        <f t="shared" ref="I58:I68" si="2">H58+F58</f>
        <v>76509156.659999996</v>
      </c>
      <c r="J58" s="34"/>
    </row>
    <row r="59" spans="1:11" ht="35.1" customHeight="1" x14ac:dyDescent="0.25">
      <c r="A59" s="96" t="s">
        <v>60</v>
      </c>
      <c r="B59" s="96"/>
      <c r="C59" s="96"/>
      <c r="D59" s="96"/>
      <c r="E59" s="40" t="s">
        <v>59</v>
      </c>
      <c r="F59" s="38">
        <f>'[1]23.04.2021 совет'!I94</f>
        <v>496700</v>
      </c>
      <c r="G59" s="38">
        <f t="shared" si="1"/>
        <v>496700</v>
      </c>
      <c r="H59" s="37">
        <f>G59-F59</f>
        <v>0</v>
      </c>
      <c r="I59" s="36">
        <f t="shared" si="2"/>
        <v>496700</v>
      </c>
      <c r="J59" s="34"/>
    </row>
    <row r="60" spans="1:11" ht="35.1" customHeight="1" x14ac:dyDescent="0.25">
      <c r="A60" s="96" t="s">
        <v>58</v>
      </c>
      <c r="B60" s="96"/>
      <c r="C60" s="96"/>
      <c r="D60" s="96"/>
      <c r="E60" s="40" t="s">
        <v>57</v>
      </c>
      <c r="F60" s="38">
        <f>'[1]23.04.2021 совет'!I95</f>
        <v>19950194.050000001</v>
      </c>
      <c r="G60" s="38">
        <f t="shared" si="1"/>
        <v>19950194.050000001</v>
      </c>
      <c r="H60" s="37">
        <v>0</v>
      </c>
      <c r="I60" s="36">
        <f t="shared" si="2"/>
        <v>19950194.050000001</v>
      </c>
      <c r="J60" s="34"/>
    </row>
    <row r="61" spans="1:11" ht="24.75" customHeight="1" x14ac:dyDescent="0.25">
      <c r="A61" s="96" t="s">
        <v>56</v>
      </c>
      <c r="B61" s="96"/>
      <c r="C61" s="96"/>
      <c r="D61" s="96"/>
      <c r="E61" s="40" t="s">
        <v>55</v>
      </c>
      <c r="F61" s="38">
        <f>'[1]23.04.2021 совет'!I96</f>
        <v>22978935.420000002</v>
      </c>
      <c r="G61" s="38">
        <f t="shared" si="1"/>
        <v>22978935.420000002</v>
      </c>
      <c r="H61" s="37">
        <v>0</v>
      </c>
      <c r="I61" s="36">
        <f t="shared" si="2"/>
        <v>22978935.420000002</v>
      </c>
      <c r="J61" s="34"/>
    </row>
    <row r="62" spans="1:11" ht="35.1" customHeight="1" x14ac:dyDescent="0.25">
      <c r="A62" s="96" t="s">
        <v>54</v>
      </c>
      <c r="B62" s="96"/>
      <c r="C62" s="96"/>
      <c r="D62" s="96"/>
      <c r="E62" s="40" t="s">
        <v>53</v>
      </c>
      <c r="F62" s="38">
        <f>'[1]23.04.2021 совет'!I97</f>
        <v>176390072.41000003</v>
      </c>
      <c r="G62" s="38">
        <f t="shared" si="1"/>
        <v>176390072.41000003</v>
      </c>
      <c r="H62" s="37">
        <f>11277756.16+593566.11</f>
        <v>11871322.27</v>
      </c>
      <c r="I62" s="36">
        <f t="shared" si="2"/>
        <v>188261394.68000004</v>
      </c>
      <c r="J62" s="34"/>
    </row>
    <row r="63" spans="1:11" ht="35.1" customHeight="1" x14ac:dyDescent="0.25">
      <c r="A63" s="96" t="s">
        <v>52</v>
      </c>
      <c r="B63" s="96"/>
      <c r="C63" s="96"/>
      <c r="D63" s="96"/>
      <c r="E63" s="40" t="s">
        <v>51</v>
      </c>
      <c r="F63" s="38">
        <f>'[1]23.04.2021 совет'!I98</f>
        <v>2763612.6</v>
      </c>
      <c r="G63" s="38">
        <f t="shared" si="1"/>
        <v>2763612.6</v>
      </c>
      <c r="H63" s="37">
        <f>G63-F63</f>
        <v>0</v>
      </c>
      <c r="I63" s="36">
        <f t="shared" si="2"/>
        <v>2763612.6</v>
      </c>
      <c r="J63" s="34"/>
    </row>
    <row r="64" spans="1:11" ht="35.1" customHeight="1" x14ac:dyDescent="0.25">
      <c r="A64" s="96" t="s">
        <v>50</v>
      </c>
      <c r="B64" s="96"/>
      <c r="C64" s="96"/>
      <c r="D64" s="96"/>
      <c r="E64" s="40" t="s">
        <v>49</v>
      </c>
      <c r="F64" s="38">
        <f>'[1]23.04.2021 совет'!I99</f>
        <v>264618040.40000001</v>
      </c>
      <c r="G64" s="38">
        <f t="shared" si="1"/>
        <v>264618040.40000001</v>
      </c>
      <c r="H64" s="37">
        <v>0</v>
      </c>
      <c r="I64" s="36">
        <f t="shared" si="2"/>
        <v>264618040.40000001</v>
      </c>
      <c r="J64" s="34"/>
    </row>
    <row r="65" spans="1:10" ht="35.1" customHeight="1" x14ac:dyDescent="0.25">
      <c r="A65" s="96" t="s">
        <v>48</v>
      </c>
      <c r="B65" s="96"/>
      <c r="C65" s="96"/>
      <c r="D65" s="96"/>
      <c r="E65" s="40" t="s">
        <v>47</v>
      </c>
      <c r="F65" s="38">
        <f>'[1]23.04.2021 совет'!I100</f>
        <v>11113516.16</v>
      </c>
      <c r="G65" s="38">
        <f t="shared" si="1"/>
        <v>11113516.16</v>
      </c>
      <c r="H65" s="37">
        <v>0</v>
      </c>
      <c r="I65" s="36">
        <f t="shared" si="2"/>
        <v>11113516.16</v>
      </c>
      <c r="J65" s="34"/>
    </row>
    <row r="66" spans="1:10" ht="35.1" customHeight="1" x14ac:dyDescent="0.25">
      <c r="A66" s="96" t="s">
        <v>46</v>
      </c>
      <c r="B66" s="96"/>
      <c r="C66" s="96"/>
      <c r="D66" s="96"/>
      <c r="E66" s="40" t="s">
        <v>45</v>
      </c>
      <c r="F66" s="38">
        <f>'[1]23.04.2021 совет'!I101</f>
        <v>22244000</v>
      </c>
      <c r="G66" s="38">
        <f t="shared" si="1"/>
        <v>22244000</v>
      </c>
      <c r="H66" s="37">
        <f>G66-F66</f>
        <v>0</v>
      </c>
      <c r="I66" s="36">
        <f t="shared" si="2"/>
        <v>22244000</v>
      </c>
      <c r="J66" s="34"/>
    </row>
    <row r="67" spans="1:10" ht="35.1" customHeight="1" x14ac:dyDescent="0.25">
      <c r="A67" s="96" t="s">
        <v>44</v>
      </c>
      <c r="B67" s="96"/>
      <c r="C67" s="96"/>
      <c r="D67" s="96"/>
      <c r="E67" s="40" t="s">
        <v>43</v>
      </c>
      <c r="F67" s="38">
        <f>'[1]23.04.2021 совет'!I102</f>
        <v>32122615.649999999</v>
      </c>
      <c r="G67" s="38">
        <f t="shared" si="1"/>
        <v>32122615.649999999</v>
      </c>
      <c r="H67" s="37">
        <v>0</v>
      </c>
      <c r="I67" s="36">
        <f t="shared" si="2"/>
        <v>32122615.649999999</v>
      </c>
      <c r="J67" s="34"/>
    </row>
    <row r="68" spans="1:10" ht="35.1" customHeight="1" x14ac:dyDescent="0.25">
      <c r="A68" s="96" t="s">
        <v>42</v>
      </c>
      <c r="B68" s="96"/>
      <c r="C68" s="96"/>
      <c r="D68" s="96"/>
      <c r="E68" s="40" t="s">
        <v>41</v>
      </c>
      <c r="F68" s="38">
        <f>'[1]23.04.2021 совет'!I103</f>
        <v>5591222.9400000004</v>
      </c>
      <c r="G68" s="38">
        <f t="shared" si="1"/>
        <v>5591222.9400000004</v>
      </c>
      <c r="H68" s="37">
        <f>G68-F68</f>
        <v>0</v>
      </c>
      <c r="I68" s="36">
        <f t="shared" si="2"/>
        <v>5591222.9400000004</v>
      </c>
      <c r="J68" s="34"/>
    </row>
    <row r="69" spans="1:10" ht="29.25" customHeight="1" x14ac:dyDescent="0.25">
      <c r="A69" s="99" t="s">
        <v>38</v>
      </c>
      <c r="B69" s="99"/>
      <c r="C69" s="99"/>
      <c r="D69" s="99"/>
      <c r="E69" s="99"/>
      <c r="F69" s="35">
        <f>F68+F67+F66+F65+F64+F63+F62+F61+F60+F59+F58</f>
        <v>635371632.39999998</v>
      </c>
      <c r="G69" s="35">
        <f>G68+G67+G66+G65+G64+G63+G62+G61+G60+G59+G58</f>
        <v>635371632.39999998</v>
      </c>
      <c r="H69" s="35">
        <f>H68+H67+H66+H65+H64+H63+H62+H61+H60+H59+H58</f>
        <v>11277756.16</v>
      </c>
      <c r="I69" s="46">
        <f>I68+I67+I66+I65+I64+I63+I62+I61+I60+I59+I58</f>
        <v>646649388.55999994</v>
      </c>
      <c r="J69" s="34"/>
    </row>
    <row r="70" spans="1:10" ht="9.7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</row>
    <row r="71" spans="1:10" ht="9.7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</row>
    <row r="72" spans="1:10" ht="27" customHeight="1" x14ac:dyDescent="0.25">
      <c r="A72" s="44"/>
      <c r="B72" s="44"/>
      <c r="C72" s="44"/>
      <c r="D72" s="44"/>
      <c r="E72" s="44"/>
      <c r="F72" s="45" t="s">
        <v>14</v>
      </c>
      <c r="G72" s="44"/>
      <c r="H72" s="44"/>
      <c r="I72" s="44"/>
    </row>
    <row r="73" spans="1:10" ht="19.149999999999999" customHeight="1" x14ac:dyDescent="0.25">
      <c r="A73" s="44"/>
      <c r="B73" s="44"/>
      <c r="C73" s="44"/>
      <c r="D73" s="44"/>
      <c r="E73" s="44"/>
      <c r="G73" s="44"/>
      <c r="H73" s="44"/>
      <c r="I73" s="44"/>
    </row>
    <row r="74" spans="1:10" ht="56.45" customHeight="1" x14ac:dyDescent="0.25">
      <c r="A74" s="98" t="s">
        <v>68</v>
      </c>
      <c r="B74" s="98"/>
      <c r="C74" s="98"/>
      <c r="D74" s="98"/>
      <c r="E74" s="42" t="s">
        <v>67</v>
      </c>
      <c r="F74" s="43" t="s">
        <v>66</v>
      </c>
      <c r="G74" s="43" t="s">
        <v>65</v>
      </c>
      <c r="H74" s="42" t="s">
        <v>64</v>
      </c>
      <c r="I74" s="41" t="s">
        <v>63</v>
      </c>
    </row>
    <row r="75" spans="1:10" ht="35.1" customHeight="1" x14ac:dyDescent="0.25">
      <c r="A75" s="96" t="s">
        <v>62</v>
      </c>
      <c r="B75" s="96"/>
      <c r="C75" s="96"/>
      <c r="D75" s="96"/>
      <c r="E75" s="40" t="s">
        <v>61</v>
      </c>
      <c r="F75" s="39">
        <f>'[1]23.04.2021 совет'!I125</f>
        <v>79618567.120000005</v>
      </c>
      <c r="G75" s="38">
        <f t="shared" ref="G75:G86" si="3">F75</f>
        <v>79618567.120000005</v>
      </c>
      <c r="H75" s="37">
        <v>-278748.15000000002</v>
      </c>
      <c r="I75" s="36">
        <f t="shared" ref="I75:I86" si="4">H75+F75</f>
        <v>79339818.969999999</v>
      </c>
      <c r="J75" s="34"/>
    </row>
    <row r="76" spans="1:10" ht="35.1" customHeight="1" x14ac:dyDescent="0.25">
      <c r="A76" s="96" t="s">
        <v>60</v>
      </c>
      <c r="B76" s="96"/>
      <c r="C76" s="96"/>
      <c r="D76" s="96"/>
      <c r="E76" s="40" t="s">
        <v>59</v>
      </c>
      <c r="F76" s="39">
        <f>'[1]23.04.2021 совет'!I126</f>
        <v>522100</v>
      </c>
      <c r="G76" s="38">
        <f t="shared" si="3"/>
        <v>522100</v>
      </c>
      <c r="H76" s="37"/>
      <c r="I76" s="36">
        <f t="shared" si="4"/>
        <v>522100</v>
      </c>
      <c r="J76" s="34"/>
    </row>
    <row r="77" spans="1:10" ht="35.1" customHeight="1" x14ac:dyDescent="0.25">
      <c r="A77" s="96" t="s">
        <v>58</v>
      </c>
      <c r="B77" s="96"/>
      <c r="C77" s="96"/>
      <c r="D77" s="96"/>
      <c r="E77" s="40" t="s">
        <v>57</v>
      </c>
      <c r="F77" s="39">
        <f>'[1]23.04.2021 совет'!I127</f>
        <v>20186241.120000001</v>
      </c>
      <c r="G77" s="38">
        <f t="shared" si="3"/>
        <v>20186241.120000001</v>
      </c>
      <c r="H77" s="37"/>
      <c r="I77" s="36">
        <f t="shared" si="4"/>
        <v>20186241.120000001</v>
      </c>
      <c r="J77" s="34"/>
    </row>
    <row r="78" spans="1:10" ht="24.75" customHeight="1" x14ac:dyDescent="0.25">
      <c r="A78" s="96" t="s">
        <v>56</v>
      </c>
      <c r="B78" s="96"/>
      <c r="C78" s="96"/>
      <c r="D78" s="96"/>
      <c r="E78" s="40" t="s">
        <v>55</v>
      </c>
      <c r="F78" s="39">
        <f>'[1]23.04.2021 совет'!I128</f>
        <v>19774963.23</v>
      </c>
      <c r="G78" s="38">
        <f t="shared" si="3"/>
        <v>19774963.23</v>
      </c>
      <c r="H78" s="37"/>
      <c r="I78" s="36">
        <f t="shared" si="4"/>
        <v>19774963.23</v>
      </c>
      <c r="J78" s="34"/>
    </row>
    <row r="79" spans="1:10" ht="35.1" customHeight="1" x14ac:dyDescent="0.25">
      <c r="A79" s="96" t="s">
        <v>54</v>
      </c>
      <c r="B79" s="96"/>
      <c r="C79" s="96"/>
      <c r="D79" s="96"/>
      <c r="E79" s="40" t="s">
        <v>53</v>
      </c>
      <c r="F79" s="39">
        <f>'[1]23.04.2021 совет'!I129</f>
        <v>71596455.200000003</v>
      </c>
      <c r="G79" s="38">
        <f t="shared" si="3"/>
        <v>71596455.200000003</v>
      </c>
      <c r="H79" s="37"/>
      <c r="I79" s="36">
        <f t="shared" si="4"/>
        <v>71596455.200000003</v>
      </c>
      <c r="J79" s="34"/>
    </row>
    <row r="80" spans="1:10" ht="35.1" customHeight="1" x14ac:dyDescent="0.25">
      <c r="A80" s="96" t="s">
        <v>52</v>
      </c>
      <c r="B80" s="96"/>
      <c r="C80" s="96"/>
      <c r="D80" s="96"/>
      <c r="E80" s="40" t="s">
        <v>51</v>
      </c>
      <c r="F80" s="39">
        <f>'[1]23.04.2021 совет'!I130</f>
        <v>60000</v>
      </c>
      <c r="G80" s="38">
        <f t="shared" si="3"/>
        <v>60000</v>
      </c>
      <c r="H80" s="37"/>
      <c r="I80" s="36">
        <f t="shared" si="4"/>
        <v>60000</v>
      </c>
      <c r="J80" s="34"/>
    </row>
    <row r="81" spans="1:10" ht="35.1" customHeight="1" x14ac:dyDescent="0.25">
      <c r="A81" s="96" t="s">
        <v>50</v>
      </c>
      <c r="B81" s="96"/>
      <c r="C81" s="96"/>
      <c r="D81" s="96"/>
      <c r="E81" s="40" t="s">
        <v>49</v>
      </c>
      <c r="F81" s="39">
        <f>'[1]23.04.2021 совет'!I131</f>
        <v>260185041.42000002</v>
      </c>
      <c r="G81" s="38">
        <f t="shared" si="3"/>
        <v>260185041.42000002</v>
      </c>
      <c r="H81" s="37"/>
      <c r="I81" s="36">
        <f t="shared" si="4"/>
        <v>260185041.42000002</v>
      </c>
      <c r="J81" s="34"/>
    </row>
    <row r="82" spans="1:10" ht="35.1" customHeight="1" x14ac:dyDescent="0.25">
      <c r="A82" s="96" t="s">
        <v>48</v>
      </c>
      <c r="B82" s="96"/>
      <c r="C82" s="96"/>
      <c r="D82" s="96"/>
      <c r="E82" s="40" t="s">
        <v>47</v>
      </c>
      <c r="F82" s="39">
        <f>'[1]23.04.2021 совет'!I132</f>
        <v>10604547.98</v>
      </c>
      <c r="G82" s="38">
        <f t="shared" si="3"/>
        <v>10604547.98</v>
      </c>
      <c r="H82" s="37"/>
      <c r="I82" s="36">
        <f t="shared" si="4"/>
        <v>10604547.98</v>
      </c>
      <c r="J82" s="34"/>
    </row>
    <row r="83" spans="1:10" ht="35.1" customHeight="1" x14ac:dyDescent="0.25">
      <c r="A83" s="96" t="s">
        <v>46</v>
      </c>
      <c r="B83" s="96"/>
      <c r="C83" s="96"/>
      <c r="D83" s="96"/>
      <c r="E83" s="40" t="s">
        <v>45</v>
      </c>
      <c r="F83" s="39">
        <f>'[1]23.04.2021 совет'!I133</f>
        <v>22266500</v>
      </c>
      <c r="G83" s="38">
        <f t="shared" si="3"/>
        <v>22266500</v>
      </c>
      <c r="H83" s="37"/>
      <c r="I83" s="36">
        <f t="shared" si="4"/>
        <v>22266500</v>
      </c>
      <c r="J83" s="34"/>
    </row>
    <row r="84" spans="1:10" ht="35.1" customHeight="1" x14ac:dyDescent="0.25">
      <c r="A84" s="96" t="s">
        <v>44</v>
      </c>
      <c r="B84" s="96"/>
      <c r="C84" s="96"/>
      <c r="D84" s="96"/>
      <c r="E84" s="40" t="s">
        <v>43</v>
      </c>
      <c r="F84" s="39">
        <f>'[1]23.04.2021 совет'!I134</f>
        <v>34205135.189999998</v>
      </c>
      <c r="G84" s="38">
        <f t="shared" si="3"/>
        <v>34205135.189999998</v>
      </c>
      <c r="H84" s="37"/>
      <c r="I84" s="36">
        <f t="shared" si="4"/>
        <v>34205135.189999998</v>
      </c>
      <c r="J84" s="34"/>
    </row>
    <row r="85" spans="1:10" ht="35.1" customHeight="1" x14ac:dyDescent="0.25">
      <c r="A85" s="96" t="s">
        <v>42</v>
      </c>
      <c r="B85" s="96"/>
      <c r="C85" s="96"/>
      <c r="D85" s="96"/>
      <c r="E85" s="40" t="s">
        <v>41</v>
      </c>
      <c r="F85" s="39">
        <f>'[1]23.04.2021 совет'!I135</f>
        <v>5591760.4000000004</v>
      </c>
      <c r="G85" s="38">
        <f t="shared" si="3"/>
        <v>5591760.4000000004</v>
      </c>
      <c r="H85" s="37"/>
      <c r="I85" s="36">
        <f t="shared" si="4"/>
        <v>5591760.4000000004</v>
      </c>
      <c r="J85" s="34"/>
    </row>
    <row r="86" spans="1:10" ht="35.1" customHeight="1" x14ac:dyDescent="0.25">
      <c r="A86" s="96" t="s">
        <v>40</v>
      </c>
      <c r="B86" s="96"/>
      <c r="C86" s="96"/>
      <c r="D86" s="96"/>
      <c r="E86" s="40" t="s">
        <v>39</v>
      </c>
      <c r="F86" s="39">
        <v>0</v>
      </c>
      <c r="G86" s="38">
        <f t="shared" si="3"/>
        <v>0</v>
      </c>
      <c r="H86" s="37">
        <v>278748.15000000002</v>
      </c>
      <c r="I86" s="36">
        <f t="shared" si="4"/>
        <v>278748.15000000002</v>
      </c>
      <c r="J86" s="34"/>
    </row>
    <row r="87" spans="1:10" ht="29.25" customHeight="1" x14ac:dyDescent="0.25">
      <c r="A87" s="99" t="s">
        <v>38</v>
      </c>
      <c r="B87" s="99"/>
      <c r="C87" s="99"/>
      <c r="D87" s="99"/>
      <c r="E87" s="99"/>
      <c r="F87" s="35">
        <f>F85+F84+F83+F82+F81+F80+F79+F78+F77+F76+F75+F86</f>
        <v>524611311.66000003</v>
      </c>
      <c r="G87" s="35">
        <f>G85+G84+G83+G82+G81+G80+G79+G78+G77+G76+G75+G86</f>
        <v>524611311.66000003</v>
      </c>
      <c r="H87" s="35">
        <f>H85+H84+H83+H82+H81+H80+H79+H78+H77+H76+H75+H86</f>
        <v>0</v>
      </c>
      <c r="I87" s="35">
        <f>I85+I84+I83+I82+I81+I80+I79+I78+I77+I76+I75+I86</f>
        <v>524611311.65999997</v>
      </c>
      <c r="J87" s="34"/>
    </row>
    <row r="88" spans="1:10" ht="9.7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</row>
    <row r="89" spans="1:10" s="25" customFormat="1" ht="9.7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6"/>
    </row>
    <row r="90" spans="1:10" s="25" customFormat="1" ht="28.9" customHeight="1" x14ac:dyDescent="0.25">
      <c r="A90" s="100" t="s">
        <v>37</v>
      </c>
      <c r="B90" s="100"/>
      <c r="C90" s="100"/>
      <c r="D90" s="100"/>
      <c r="E90" s="100"/>
      <c r="F90" s="100"/>
      <c r="G90" s="100"/>
      <c r="H90" s="100"/>
      <c r="I90" s="100"/>
      <c r="J90" s="26"/>
    </row>
    <row r="91" spans="1:10" s="25" customFormat="1" ht="18.75" x14ac:dyDescent="0.25">
      <c r="A91" s="27"/>
      <c r="J91" s="26"/>
    </row>
    <row r="92" spans="1:10" s="25" customFormat="1" ht="18.75" x14ac:dyDescent="0.25">
      <c r="A92" s="101" t="s">
        <v>36</v>
      </c>
      <c r="B92" s="101"/>
      <c r="C92" s="101"/>
      <c r="D92" s="101"/>
      <c r="E92" s="101"/>
      <c r="F92" s="101"/>
      <c r="G92" s="101"/>
      <c r="H92" s="101"/>
      <c r="I92" s="101"/>
      <c r="J92" s="26"/>
    </row>
    <row r="93" spans="1:10" s="25" customFormat="1" ht="14.25" customHeight="1" x14ac:dyDescent="0.25">
      <c r="A93" s="102" t="s">
        <v>19</v>
      </c>
      <c r="B93" s="102"/>
      <c r="C93" s="102"/>
      <c r="D93" s="102"/>
      <c r="E93" s="102"/>
      <c r="F93" s="102"/>
      <c r="G93" s="102"/>
      <c r="H93" s="102"/>
      <c r="I93" s="102"/>
      <c r="J93" s="26"/>
    </row>
    <row r="94" spans="1:10" s="25" customFormat="1" ht="36.6" customHeight="1" x14ac:dyDescent="0.25">
      <c r="A94" s="103" t="s">
        <v>13</v>
      </c>
      <c r="B94" s="104"/>
      <c r="C94" s="103" t="s">
        <v>12</v>
      </c>
      <c r="D94" s="105"/>
      <c r="E94" s="105"/>
      <c r="F94" s="105"/>
      <c r="G94" s="105"/>
      <c r="H94" s="105"/>
      <c r="I94" s="104"/>
      <c r="J94" s="26"/>
    </row>
    <row r="95" spans="1:10" s="25" customFormat="1" ht="18.75" customHeight="1" x14ac:dyDescent="0.25">
      <c r="A95" s="106" t="s">
        <v>11</v>
      </c>
      <c r="B95" s="107"/>
      <c r="C95" s="108" t="s">
        <v>8</v>
      </c>
      <c r="D95" s="109"/>
      <c r="E95" s="110"/>
      <c r="F95" s="111" t="s">
        <v>6</v>
      </c>
      <c r="G95" s="112"/>
      <c r="H95" s="33" t="s">
        <v>8</v>
      </c>
      <c r="I95" s="32" t="s">
        <v>4</v>
      </c>
      <c r="J95" s="26"/>
    </row>
    <row r="96" spans="1:10" s="25" customFormat="1" ht="18.75" customHeight="1" x14ac:dyDescent="0.25">
      <c r="A96" s="106" t="s">
        <v>9</v>
      </c>
      <c r="B96" s="107"/>
      <c r="C96" s="108">
        <v>593566</v>
      </c>
      <c r="D96" s="109"/>
      <c r="E96" s="110"/>
      <c r="F96" s="111" t="s">
        <v>6</v>
      </c>
      <c r="G96" s="112"/>
      <c r="H96" s="31" t="s">
        <v>35</v>
      </c>
      <c r="I96" s="30" t="s">
        <v>4</v>
      </c>
      <c r="J96" s="26"/>
    </row>
    <row r="97" spans="1:16" s="25" customFormat="1" ht="18.75" customHeight="1" x14ac:dyDescent="0.25">
      <c r="A97" s="117" t="s">
        <v>7</v>
      </c>
      <c r="B97" s="118"/>
      <c r="C97" s="119">
        <v>76509156</v>
      </c>
      <c r="D97" s="120"/>
      <c r="E97" s="121"/>
      <c r="F97" s="122" t="s">
        <v>6</v>
      </c>
      <c r="G97" s="123"/>
      <c r="H97" s="29" t="s">
        <v>34</v>
      </c>
      <c r="I97" s="28" t="s">
        <v>4</v>
      </c>
      <c r="J97" s="26"/>
    </row>
    <row r="98" spans="1:16" s="25" customFormat="1" ht="54" customHeight="1" x14ac:dyDescent="0.25">
      <c r="A98" s="131" t="s">
        <v>3</v>
      </c>
      <c r="B98" s="131"/>
      <c r="C98" s="113">
        <v>-593566.11</v>
      </c>
      <c r="D98" s="114"/>
      <c r="E98" s="115"/>
      <c r="F98" s="116" t="s">
        <v>33</v>
      </c>
      <c r="G98" s="116"/>
      <c r="H98" s="116"/>
      <c r="I98" s="116"/>
      <c r="J98" s="26"/>
    </row>
    <row r="99" spans="1:16" s="25" customFormat="1" ht="9.7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6"/>
    </row>
    <row r="100" spans="1:16" s="25" customFormat="1" ht="18" customHeight="1" x14ac:dyDescent="0.25">
      <c r="A100" s="102" t="s">
        <v>14</v>
      </c>
      <c r="B100" s="102"/>
      <c r="C100" s="102"/>
      <c r="D100" s="102"/>
      <c r="E100" s="102"/>
      <c r="F100" s="102"/>
      <c r="G100" s="102"/>
      <c r="H100" s="102"/>
      <c r="I100" s="102"/>
      <c r="J100" s="26"/>
    </row>
    <row r="101" spans="1:16" s="25" customFormat="1" ht="36" customHeight="1" x14ac:dyDescent="0.25">
      <c r="A101" s="103" t="s">
        <v>13</v>
      </c>
      <c r="B101" s="104"/>
      <c r="C101" s="103" t="s">
        <v>12</v>
      </c>
      <c r="D101" s="105"/>
      <c r="E101" s="105"/>
      <c r="F101" s="105"/>
      <c r="G101" s="105"/>
      <c r="H101" s="105"/>
      <c r="I101" s="104"/>
      <c r="J101" s="26"/>
    </row>
    <row r="102" spans="1:16" s="25" customFormat="1" ht="19.899999999999999" customHeight="1" x14ac:dyDescent="0.25">
      <c r="A102" s="106" t="s">
        <v>11</v>
      </c>
      <c r="B102" s="107"/>
      <c r="C102" s="108" t="s">
        <v>8</v>
      </c>
      <c r="D102" s="109"/>
      <c r="E102" s="110"/>
      <c r="F102" s="111" t="s">
        <v>6</v>
      </c>
      <c r="G102" s="112"/>
      <c r="H102" s="33" t="s">
        <v>8</v>
      </c>
      <c r="I102" s="32" t="s">
        <v>4</v>
      </c>
      <c r="J102" s="26"/>
    </row>
    <row r="103" spans="1:16" s="25" customFormat="1" ht="19.899999999999999" customHeight="1" x14ac:dyDescent="0.25">
      <c r="A103" s="106" t="s">
        <v>9</v>
      </c>
      <c r="B103" s="107"/>
      <c r="C103" s="108">
        <v>278748</v>
      </c>
      <c r="D103" s="109"/>
      <c r="E103" s="110"/>
      <c r="F103" s="111" t="s">
        <v>6</v>
      </c>
      <c r="G103" s="112"/>
      <c r="H103" s="31" t="s">
        <v>10</v>
      </c>
      <c r="I103" s="30" t="s">
        <v>4</v>
      </c>
      <c r="J103" s="26"/>
    </row>
    <row r="104" spans="1:16" s="25" customFormat="1" ht="19.899999999999999" customHeight="1" x14ac:dyDescent="0.25">
      <c r="A104" s="117" t="s">
        <v>7</v>
      </c>
      <c r="B104" s="118"/>
      <c r="C104" s="119">
        <v>79339818</v>
      </c>
      <c r="D104" s="120"/>
      <c r="E104" s="121"/>
      <c r="F104" s="122" t="s">
        <v>6</v>
      </c>
      <c r="G104" s="123"/>
      <c r="H104" s="29" t="s">
        <v>32</v>
      </c>
      <c r="I104" s="28" t="s">
        <v>4</v>
      </c>
      <c r="J104" s="26"/>
    </row>
    <row r="105" spans="1:16" s="25" customFormat="1" ht="19.899999999999999" customHeight="1" x14ac:dyDescent="0.25">
      <c r="A105" s="131" t="s">
        <v>3</v>
      </c>
      <c r="B105" s="131"/>
      <c r="C105" s="113">
        <v>-278748.15000000002</v>
      </c>
      <c r="D105" s="114"/>
      <c r="E105" s="115"/>
      <c r="F105" s="132" t="s">
        <v>31</v>
      </c>
      <c r="G105" s="132"/>
      <c r="H105" s="132"/>
      <c r="I105" s="132"/>
      <c r="J105" s="26"/>
    </row>
    <row r="106" spans="1:16" s="25" customFormat="1" ht="9.7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6"/>
    </row>
    <row r="107" spans="1:16" s="1" customFormat="1" ht="33.75" customHeight="1" x14ac:dyDescent="0.25">
      <c r="A107" s="73" t="s">
        <v>30</v>
      </c>
      <c r="B107" s="73"/>
      <c r="C107" s="73"/>
      <c r="D107" s="73"/>
      <c r="E107" s="73"/>
      <c r="F107" s="73"/>
      <c r="G107" s="73"/>
      <c r="H107" s="73"/>
      <c r="I107" s="73"/>
      <c r="K107"/>
      <c r="L107"/>
      <c r="M107"/>
      <c r="N107"/>
      <c r="O107"/>
      <c r="P107"/>
    </row>
    <row r="108" spans="1:16" s="1" customFormat="1" ht="21" customHeight="1" x14ac:dyDescent="0.25">
      <c r="A108" s="76" t="s">
        <v>29</v>
      </c>
      <c r="B108" s="76"/>
      <c r="C108" s="76"/>
      <c r="D108" s="76"/>
      <c r="E108" s="76"/>
      <c r="F108" s="76"/>
      <c r="G108" s="76"/>
      <c r="H108" s="76"/>
      <c r="I108" s="76"/>
      <c r="K108"/>
      <c r="L108"/>
      <c r="M108"/>
      <c r="N108"/>
      <c r="O108"/>
      <c r="P108"/>
    </row>
    <row r="109" spans="1:16" s="1" customFormat="1" ht="18.75" customHeight="1" x14ac:dyDescent="0.3">
      <c r="A109" s="146" t="s">
        <v>19</v>
      </c>
      <c r="B109" s="146"/>
      <c r="C109" s="146"/>
      <c r="D109" s="146"/>
      <c r="E109" s="146"/>
      <c r="F109" s="146"/>
      <c r="G109" s="146"/>
      <c r="H109" s="146"/>
      <c r="I109" s="146"/>
      <c r="K109"/>
      <c r="L109"/>
      <c r="M109"/>
      <c r="N109"/>
      <c r="O109"/>
      <c r="P109"/>
    </row>
    <row r="110" spans="1:16" s="1" customFormat="1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K110"/>
      <c r="L110"/>
      <c r="M110"/>
      <c r="N110"/>
      <c r="O110"/>
      <c r="P110"/>
    </row>
    <row r="111" spans="1:16" s="1" customFormat="1" ht="44.45" customHeight="1" x14ac:dyDescent="0.25">
      <c r="A111" s="147" t="s">
        <v>13</v>
      </c>
      <c r="B111" s="148"/>
      <c r="C111" s="147" t="s">
        <v>12</v>
      </c>
      <c r="D111" s="149"/>
      <c r="E111" s="149"/>
      <c r="F111" s="149"/>
      <c r="G111" s="149"/>
      <c r="H111" s="149"/>
      <c r="I111" s="148"/>
      <c r="K111"/>
      <c r="L111"/>
      <c r="M111"/>
      <c r="N111"/>
      <c r="O111"/>
      <c r="P111"/>
    </row>
    <row r="112" spans="1:16" s="1" customFormat="1" ht="18.75" customHeight="1" x14ac:dyDescent="0.25">
      <c r="A112" s="124" t="s">
        <v>11</v>
      </c>
      <c r="B112" s="125"/>
      <c r="C112" s="126">
        <v>11871322</v>
      </c>
      <c r="D112" s="127"/>
      <c r="E112" s="128"/>
      <c r="F112" s="129" t="s">
        <v>6</v>
      </c>
      <c r="G112" s="130"/>
      <c r="H112" s="9" t="s">
        <v>28</v>
      </c>
      <c r="I112" s="8" t="s">
        <v>4</v>
      </c>
      <c r="K112"/>
      <c r="L112"/>
      <c r="M112"/>
      <c r="N112"/>
      <c r="O112"/>
      <c r="P112"/>
    </row>
    <row r="113" spans="1:16" s="1" customFormat="1" ht="18.75" customHeight="1" x14ac:dyDescent="0.25">
      <c r="A113" s="124" t="s">
        <v>9</v>
      </c>
      <c r="B113" s="125"/>
      <c r="C113" s="126" t="s">
        <v>8</v>
      </c>
      <c r="D113" s="127"/>
      <c r="E113" s="128"/>
      <c r="F113" s="129" t="s">
        <v>6</v>
      </c>
      <c r="G113" s="130"/>
      <c r="H113" s="22" t="s">
        <v>8</v>
      </c>
      <c r="I113" s="6" t="s">
        <v>4</v>
      </c>
      <c r="K113"/>
      <c r="L113"/>
      <c r="M113"/>
      <c r="N113"/>
      <c r="O113"/>
      <c r="P113"/>
    </row>
    <row r="114" spans="1:16" s="1" customFormat="1" ht="28.9" customHeight="1" x14ac:dyDescent="0.25">
      <c r="A114" s="133" t="s">
        <v>7</v>
      </c>
      <c r="B114" s="134"/>
      <c r="C114" s="135">
        <v>188261394</v>
      </c>
      <c r="D114" s="136"/>
      <c r="E114" s="137"/>
      <c r="F114" s="138" t="s">
        <v>6</v>
      </c>
      <c r="G114" s="139"/>
      <c r="H114" s="5" t="s">
        <v>27</v>
      </c>
      <c r="I114" s="4" t="s">
        <v>4</v>
      </c>
      <c r="K114"/>
      <c r="L114"/>
      <c r="M114"/>
      <c r="N114"/>
      <c r="O114"/>
      <c r="P114"/>
    </row>
    <row r="115" spans="1:16" s="1" customFormat="1" ht="46.5" customHeight="1" x14ac:dyDescent="0.25">
      <c r="A115" s="131" t="s">
        <v>3</v>
      </c>
      <c r="B115" s="131"/>
      <c r="C115" s="140">
        <v>11277756.16</v>
      </c>
      <c r="D115" s="140"/>
      <c r="E115" s="140"/>
      <c r="F115" s="141" t="s">
        <v>26</v>
      </c>
      <c r="G115" s="142"/>
      <c r="H115" s="142"/>
      <c r="I115" s="143"/>
      <c r="K115"/>
      <c r="L115"/>
      <c r="M115"/>
      <c r="N115"/>
      <c r="O115"/>
      <c r="P115"/>
    </row>
    <row r="116" spans="1:16" s="1" customFormat="1" ht="42" customHeight="1" x14ac:dyDescent="0.25">
      <c r="A116" s="131"/>
      <c r="B116" s="131"/>
      <c r="C116" s="140">
        <v>593566.11</v>
      </c>
      <c r="D116" s="140"/>
      <c r="E116" s="140"/>
      <c r="F116" s="116" t="s">
        <v>25</v>
      </c>
      <c r="G116" s="116"/>
      <c r="H116" s="116"/>
      <c r="I116" s="116"/>
      <c r="K116"/>
      <c r="L116"/>
      <c r="M116"/>
      <c r="N116"/>
      <c r="O116"/>
      <c r="P116"/>
    </row>
    <row r="117" spans="1:16" s="1" customFormat="1" ht="11.25" customHeight="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K117"/>
      <c r="L117"/>
      <c r="M117"/>
      <c r="N117"/>
      <c r="O117"/>
      <c r="P117"/>
    </row>
    <row r="118" spans="1:16" s="1" customFormat="1" ht="15" customHeight="1" x14ac:dyDescent="0.25">
      <c r="A118" s="73" t="s">
        <v>24</v>
      </c>
      <c r="B118" s="73"/>
      <c r="C118" s="73"/>
      <c r="D118" s="73"/>
      <c r="E118" s="73"/>
      <c r="F118" s="73"/>
      <c r="G118" s="73"/>
      <c r="H118" s="73"/>
      <c r="I118" s="73"/>
      <c r="K118"/>
      <c r="L118"/>
      <c r="M118"/>
      <c r="N118"/>
      <c r="O118"/>
      <c r="P118"/>
    </row>
    <row r="119" spans="1:16" s="1" customFormat="1" ht="18.75" customHeight="1" x14ac:dyDescent="0.25">
      <c r="A119" s="76" t="s">
        <v>120</v>
      </c>
      <c r="B119" s="76"/>
      <c r="C119" s="76"/>
      <c r="D119" s="76"/>
      <c r="E119" s="76"/>
      <c r="F119" s="76"/>
      <c r="G119" s="76"/>
      <c r="H119" s="76"/>
      <c r="I119" s="76"/>
      <c r="K119"/>
      <c r="L119"/>
      <c r="M119"/>
      <c r="N119"/>
      <c r="O119"/>
      <c r="P119"/>
    </row>
    <row r="120" spans="1:16" s="1" customFormat="1" ht="18.75" x14ac:dyDescent="0.25">
      <c r="A120" s="144" t="s">
        <v>19</v>
      </c>
      <c r="B120" s="144"/>
      <c r="C120" s="144"/>
      <c r="D120" s="10"/>
      <c r="E120" s="10"/>
      <c r="F120" s="10"/>
      <c r="G120" s="10"/>
      <c r="H120" s="10"/>
      <c r="I120" s="10"/>
      <c r="K120"/>
      <c r="L120"/>
      <c r="M120"/>
      <c r="N120"/>
      <c r="O120"/>
      <c r="P120"/>
    </row>
    <row r="121" spans="1:16" s="1" customFormat="1" ht="18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K121"/>
      <c r="L121"/>
      <c r="M121"/>
      <c r="N121"/>
      <c r="O121"/>
      <c r="P121"/>
    </row>
    <row r="122" spans="1:16" s="1" customFormat="1" ht="36.6" customHeight="1" x14ac:dyDescent="0.25">
      <c r="A122" s="145" t="s">
        <v>13</v>
      </c>
      <c r="B122" s="145"/>
      <c r="C122" s="145" t="s">
        <v>12</v>
      </c>
      <c r="D122" s="145"/>
      <c r="E122" s="145"/>
      <c r="F122" s="145"/>
      <c r="G122" s="145"/>
      <c r="H122" s="145"/>
      <c r="I122" s="145"/>
      <c r="K122"/>
      <c r="L122"/>
      <c r="M122"/>
      <c r="N122"/>
      <c r="O122"/>
      <c r="P122"/>
    </row>
    <row r="123" spans="1:16" s="1" customFormat="1" ht="18.75" customHeight="1" x14ac:dyDescent="0.25">
      <c r="A123" s="153" t="s">
        <v>11</v>
      </c>
      <c r="B123" s="153"/>
      <c r="C123" s="126" t="s">
        <v>8</v>
      </c>
      <c r="D123" s="127"/>
      <c r="E123" s="128"/>
      <c r="F123" s="129" t="s">
        <v>6</v>
      </c>
      <c r="G123" s="130"/>
      <c r="H123" s="22" t="s">
        <v>8</v>
      </c>
      <c r="I123" s="23" t="s">
        <v>4</v>
      </c>
      <c r="K123"/>
      <c r="L123"/>
      <c r="M123"/>
      <c r="N123"/>
      <c r="O123"/>
      <c r="P123"/>
    </row>
    <row r="124" spans="1:16" ht="21.6" customHeight="1" x14ac:dyDescent="0.25">
      <c r="A124" s="153" t="s">
        <v>9</v>
      </c>
      <c r="B124" s="153"/>
      <c r="C124" s="126" t="s">
        <v>8</v>
      </c>
      <c r="D124" s="127"/>
      <c r="E124" s="128"/>
      <c r="F124" s="129" t="s">
        <v>6</v>
      </c>
      <c r="G124" s="130"/>
      <c r="H124" s="22" t="s">
        <v>8</v>
      </c>
      <c r="I124" s="21" t="s">
        <v>4</v>
      </c>
    </row>
    <row r="125" spans="1:16" ht="40.15" customHeight="1" x14ac:dyDescent="0.25">
      <c r="A125" s="150" t="s">
        <v>7</v>
      </c>
      <c r="B125" s="150"/>
      <c r="C125" s="151">
        <v>264618040</v>
      </c>
      <c r="D125" s="151"/>
      <c r="E125" s="151"/>
      <c r="F125" s="152" t="s">
        <v>6</v>
      </c>
      <c r="G125" s="152"/>
      <c r="H125" s="20" t="s">
        <v>23</v>
      </c>
      <c r="I125" s="19" t="s">
        <v>4</v>
      </c>
    </row>
    <row r="126" spans="1:16" s="1" customFormat="1" ht="21" customHeight="1" x14ac:dyDescent="0.25">
      <c r="A126" s="186" t="s">
        <v>3</v>
      </c>
      <c r="B126" s="187"/>
      <c r="C126" s="154">
        <v>-259374</v>
      </c>
      <c r="D126" s="155"/>
      <c r="E126" s="156" t="s">
        <v>22</v>
      </c>
      <c r="F126" s="157"/>
      <c r="G126" s="157"/>
      <c r="H126" s="157"/>
      <c r="I126" s="158"/>
      <c r="K126"/>
      <c r="L126"/>
      <c r="M126"/>
      <c r="N126"/>
      <c r="O126"/>
      <c r="P126"/>
    </row>
    <row r="127" spans="1:16" s="1" customFormat="1" ht="16.899999999999999" customHeight="1" x14ac:dyDescent="0.25">
      <c r="A127" s="188"/>
      <c r="B127" s="189"/>
      <c r="C127" s="154">
        <v>259374</v>
      </c>
      <c r="D127" s="155"/>
      <c r="E127" s="159"/>
      <c r="F127" s="160"/>
      <c r="G127" s="160"/>
      <c r="H127" s="160"/>
      <c r="I127" s="161"/>
      <c r="K127"/>
      <c r="L127"/>
      <c r="M127"/>
      <c r="N127"/>
      <c r="O127"/>
      <c r="P127"/>
    </row>
    <row r="128" spans="1:16" s="1" customFormat="1" ht="16.899999999999999" customHeight="1" x14ac:dyDescent="0.25">
      <c r="A128" s="14"/>
      <c r="B128" s="14"/>
      <c r="C128" s="13"/>
      <c r="D128" s="13"/>
      <c r="E128" s="12"/>
      <c r="F128" s="12"/>
      <c r="G128" s="12"/>
      <c r="H128" s="12"/>
      <c r="I128" s="12"/>
      <c r="K128"/>
      <c r="L128"/>
      <c r="M128"/>
      <c r="N128"/>
      <c r="O128"/>
      <c r="P128"/>
    </row>
    <row r="129" spans="1:10" ht="18.75" x14ac:dyDescent="0.25">
      <c r="A129" s="73" t="s">
        <v>21</v>
      </c>
      <c r="B129" s="73"/>
      <c r="C129" s="73"/>
      <c r="D129" s="73"/>
      <c r="E129" s="73"/>
      <c r="F129" s="73"/>
      <c r="G129" s="73"/>
      <c r="H129" s="73"/>
      <c r="I129" s="73"/>
      <c r="J129"/>
    </row>
    <row r="130" spans="1:10" ht="18.75" x14ac:dyDescent="0.25">
      <c r="A130" s="11"/>
      <c r="J130"/>
    </row>
    <row r="131" spans="1:10" ht="18.75" x14ac:dyDescent="0.25">
      <c r="A131" s="170" t="s">
        <v>20</v>
      </c>
      <c r="B131" s="170"/>
      <c r="C131" s="170"/>
      <c r="D131" s="170"/>
      <c r="E131" s="170"/>
      <c r="F131" s="170"/>
      <c r="G131" s="170"/>
      <c r="H131" s="170"/>
      <c r="I131" s="170"/>
      <c r="J131"/>
    </row>
    <row r="132" spans="1:10" ht="18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/>
    </row>
    <row r="133" spans="1:10" ht="18.75" x14ac:dyDescent="0.25">
      <c r="A133" s="144" t="s">
        <v>19</v>
      </c>
      <c r="B133" s="144"/>
      <c r="C133" s="144"/>
      <c r="D133" s="10"/>
      <c r="E133" s="10"/>
      <c r="F133" s="10"/>
      <c r="G133" s="10"/>
      <c r="H133" s="10"/>
      <c r="I133" s="10"/>
      <c r="J133"/>
    </row>
    <row r="134" spans="1:10" ht="18.75" x14ac:dyDescent="0.25">
      <c r="D134" s="18"/>
      <c r="E134" s="18"/>
      <c r="F134" s="18"/>
      <c r="G134" s="18"/>
      <c r="H134" s="18"/>
      <c r="I134" s="18"/>
      <c r="J134"/>
    </row>
    <row r="135" spans="1:10" s="17" customFormat="1" ht="40.15" customHeight="1" x14ac:dyDescent="0.25">
      <c r="A135" s="147" t="s">
        <v>13</v>
      </c>
      <c r="B135" s="148"/>
      <c r="C135" s="147" t="s">
        <v>12</v>
      </c>
      <c r="D135" s="149"/>
      <c r="E135" s="149"/>
      <c r="F135" s="149"/>
      <c r="G135" s="149"/>
      <c r="H135" s="149"/>
      <c r="I135" s="148"/>
    </row>
    <row r="136" spans="1:10" ht="22.15" customHeight="1" x14ac:dyDescent="0.25">
      <c r="A136" s="124" t="s">
        <v>11</v>
      </c>
      <c r="B136" s="125"/>
      <c r="C136" s="126" t="s">
        <v>8</v>
      </c>
      <c r="D136" s="127"/>
      <c r="E136" s="128"/>
      <c r="F136" s="129" t="s">
        <v>6</v>
      </c>
      <c r="G136" s="130"/>
      <c r="H136" s="9" t="s">
        <v>8</v>
      </c>
      <c r="I136" s="16" t="s">
        <v>4</v>
      </c>
      <c r="J136"/>
    </row>
    <row r="137" spans="1:10" ht="18.75" customHeight="1" x14ac:dyDescent="0.25">
      <c r="A137" s="124" t="s">
        <v>9</v>
      </c>
      <c r="B137" s="125"/>
      <c r="C137" s="126" t="s">
        <v>8</v>
      </c>
      <c r="D137" s="127"/>
      <c r="E137" s="128"/>
      <c r="F137" s="129" t="s">
        <v>6</v>
      </c>
      <c r="G137" s="130"/>
      <c r="H137" s="7" t="s">
        <v>8</v>
      </c>
      <c r="I137" s="7" t="s">
        <v>4</v>
      </c>
      <c r="J137"/>
    </row>
    <row r="138" spans="1:10" ht="18.75" customHeight="1" x14ac:dyDescent="0.25">
      <c r="A138" s="133" t="s">
        <v>7</v>
      </c>
      <c r="B138" s="134"/>
      <c r="C138" s="135">
        <v>22244000</v>
      </c>
      <c r="D138" s="136"/>
      <c r="E138" s="137"/>
      <c r="F138" s="138" t="s">
        <v>6</v>
      </c>
      <c r="G138" s="139"/>
      <c r="H138" s="5" t="s">
        <v>18</v>
      </c>
      <c r="I138" s="15" t="s">
        <v>4</v>
      </c>
      <c r="J138"/>
    </row>
    <row r="139" spans="1:10" ht="33.6" customHeight="1" x14ac:dyDescent="0.25">
      <c r="A139" s="168" t="s">
        <v>3</v>
      </c>
      <c r="B139" s="168"/>
      <c r="C139" s="140">
        <v>-112000</v>
      </c>
      <c r="D139" s="140"/>
      <c r="E139" s="162" t="s">
        <v>17</v>
      </c>
      <c r="F139" s="163"/>
      <c r="G139" s="163"/>
      <c r="H139" s="163"/>
      <c r="I139" s="164"/>
      <c r="J139"/>
    </row>
    <row r="140" spans="1:10" ht="34.9" customHeight="1" x14ac:dyDescent="0.25">
      <c r="A140" s="168"/>
      <c r="B140" s="168"/>
      <c r="C140" s="140">
        <v>112000</v>
      </c>
      <c r="D140" s="140"/>
      <c r="E140" s="165"/>
      <c r="F140" s="166"/>
      <c r="G140" s="166"/>
      <c r="H140" s="166"/>
      <c r="I140" s="167"/>
      <c r="J140"/>
    </row>
    <row r="141" spans="1:10" ht="29.25" customHeight="1" x14ac:dyDescent="0.3">
      <c r="A141" s="169" t="s">
        <v>16</v>
      </c>
      <c r="B141" s="169"/>
      <c r="C141" s="169"/>
      <c r="D141" s="169"/>
      <c r="E141" s="169"/>
      <c r="F141" s="169"/>
      <c r="G141" s="169"/>
      <c r="H141" s="169"/>
      <c r="I141" s="169"/>
    </row>
    <row r="142" spans="1:10" ht="18.75" x14ac:dyDescent="0.25">
      <c r="A142" s="11"/>
    </row>
    <row r="143" spans="1:10" ht="36" customHeight="1" x14ac:dyDescent="0.25">
      <c r="A143" s="170" t="s">
        <v>15</v>
      </c>
      <c r="B143" s="170"/>
      <c r="C143" s="170"/>
      <c r="D143" s="170"/>
      <c r="E143" s="170"/>
      <c r="F143" s="170"/>
      <c r="G143" s="170"/>
      <c r="H143" s="170"/>
      <c r="I143" s="170"/>
    </row>
    <row r="144" spans="1:10" ht="21" customHeight="1" x14ac:dyDescent="0.25">
      <c r="A144" s="144" t="s">
        <v>14</v>
      </c>
      <c r="B144" s="144"/>
      <c r="C144" s="144"/>
      <c r="D144" s="10"/>
      <c r="E144" s="10"/>
      <c r="F144" s="10"/>
      <c r="G144" s="10"/>
      <c r="H144" s="10"/>
      <c r="I144" s="10"/>
    </row>
    <row r="145" spans="1:16" s="1" customFormat="1" ht="38.450000000000003" customHeight="1" x14ac:dyDescent="0.25">
      <c r="A145" s="171" t="s">
        <v>13</v>
      </c>
      <c r="B145" s="171"/>
      <c r="C145" s="171" t="s">
        <v>12</v>
      </c>
      <c r="D145" s="171"/>
      <c r="E145" s="171"/>
      <c r="F145" s="171"/>
      <c r="G145" s="171"/>
      <c r="H145" s="171"/>
      <c r="I145" s="171"/>
      <c r="K145"/>
      <c r="L145"/>
      <c r="M145"/>
      <c r="N145"/>
      <c r="O145"/>
      <c r="P145"/>
    </row>
    <row r="146" spans="1:16" s="1" customFormat="1" ht="18.75" customHeight="1" x14ac:dyDescent="0.25">
      <c r="A146" s="172" t="s">
        <v>11</v>
      </c>
      <c r="B146" s="172"/>
      <c r="C146" s="173">
        <v>278748</v>
      </c>
      <c r="D146" s="173"/>
      <c r="E146" s="173"/>
      <c r="F146" s="174" t="s">
        <v>6</v>
      </c>
      <c r="G146" s="174"/>
      <c r="H146" s="9" t="s">
        <v>10</v>
      </c>
      <c r="I146" s="8" t="s">
        <v>4</v>
      </c>
      <c r="K146"/>
      <c r="L146"/>
      <c r="M146"/>
      <c r="N146"/>
      <c r="O146"/>
      <c r="P146"/>
    </row>
    <row r="147" spans="1:16" s="1" customFormat="1" ht="21" customHeight="1" x14ac:dyDescent="0.25">
      <c r="A147" s="172" t="s">
        <v>9</v>
      </c>
      <c r="B147" s="172"/>
      <c r="C147" s="173" t="s">
        <v>8</v>
      </c>
      <c r="D147" s="173"/>
      <c r="E147" s="173"/>
      <c r="F147" s="174" t="s">
        <v>6</v>
      </c>
      <c r="G147" s="174"/>
      <c r="H147" s="7" t="s">
        <v>8</v>
      </c>
      <c r="I147" s="6" t="s">
        <v>4</v>
      </c>
      <c r="K147"/>
      <c r="L147"/>
      <c r="M147"/>
      <c r="N147"/>
      <c r="O147"/>
      <c r="P147"/>
    </row>
    <row r="148" spans="1:16" s="1" customFormat="1" ht="30.75" customHeight="1" x14ac:dyDescent="0.25">
      <c r="A148" s="181" t="s">
        <v>7</v>
      </c>
      <c r="B148" s="181"/>
      <c r="C148" s="182">
        <v>278748.15000000002</v>
      </c>
      <c r="D148" s="182"/>
      <c r="E148" s="182"/>
      <c r="F148" s="183" t="s">
        <v>6</v>
      </c>
      <c r="G148" s="183"/>
      <c r="H148" s="5" t="s">
        <v>5</v>
      </c>
      <c r="I148" s="4" t="s">
        <v>4</v>
      </c>
      <c r="K148"/>
      <c r="L148"/>
      <c r="M148"/>
      <c r="N148"/>
      <c r="O148"/>
      <c r="P148"/>
    </row>
    <row r="149" spans="1:16" s="1" customFormat="1" ht="21.75" customHeight="1" x14ac:dyDescent="0.25">
      <c r="A149" s="179" t="s">
        <v>3</v>
      </c>
      <c r="B149" s="180"/>
      <c r="C149" s="175">
        <v>278748.15000000002</v>
      </c>
      <c r="D149" s="175"/>
      <c r="E149" s="176" t="s">
        <v>2</v>
      </c>
      <c r="F149" s="177"/>
      <c r="G149" s="177"/>
      <c r="H149" s="177"/>
      <c r="I149" s="178"/>
      <c r="K149"/>
      <c r="L149"/>
      <c r="M149"/>
      <c r="N149"/>
      <c r="O149"/>
      <c r="P149"/>
    </row>
    <row r="150" spans="1:16" s="1" customFormat="1" ht="18.75" x14ac:dyDescent="0.25">
      <c r="A150" s="3"/>
      <c r="B150" s="3"/>
      <c r="C150" s="2"/>
      <c r="D150" s="2"/>
      <c r="E150" s="2"/>
      <c r="F150" s="2"/>
      <c r="G150" s="2"/>
      <c r="H150" s="2"/>
      <c r="I150" s="2"/>
      <c r="K150"/>
      <c r="L150"/>
      <c r="M150"/>
      <c r="N150"/>
      <c r="O150"/>
      <c r="P150"/>
    </row>
    <row r="151" spans="1:16" s="1" customFormat="1" ht="18.75" x14ac:dyDescent="0.25">
      <c r="A151" s="170" t="s">
        <v>1</v>
      </c>
      <c r="B151" s="170"/>
      <c r="C151" s="170"/>
      <c r="D151" s="170"/>
      <c r="E151" s="170"/>
      <c r="F151" s="170"/>
      <c r="G151" s="170"/>
      <c r="H151" s="170"/>
      <c r="I151" s="170"/>
      <c r="K151"/>
      <c r="L151"/>
      <c r="M151"/>
      <c r="N151"/>
      <c r="O151"/>
      <c r="P151"/>
    </row>
    <row r="152" spans="1:16" s="1" customFormat="1" ht="18.75" x14ac:dyDescent="0.25">
      <c r="A152" s="170" t="s">
        <v>0</v>
      </c>
      <c r="B152" s="170"/>
      <c r="C152" s="170"/>
      <c r="D152" s="170"/>
      <c r="E152" s="170"/>
      <c r="F152" s="170"/>
      <c r="G152" s="170"/>
      <c r="H152" s="170"/>
      <c r="I152" s="170"/>
      <c r="K152"/>
      <c r="L152"/>
      <c r="M152"/>
      <c r="N152"/>
      <c r="O152"/>
      <c r="P152"/>
    </row>
  </sheetData>
  <mergeCells count="181">
    <mergeCell ref="A151:I151"/>
    <mergeCell ref="A152:I152"/>
    <mergeCell ref="A30:I30"/>
    <mergeCell ref="C34:I34"/>
    <mergeCell ref="A33:I33"/>
    <mergeCell ref="A51:I51"/>
    <mergeCell ref="A86:D86"/>
    <mergeCell ref="A98:B98"/>
    <mergeCell ref="A115:B116"/>
    <mergeCell ref="A126:B127"/>
    <mergeCell ref="A119:I119"/>
    <mergeCell ref="A143:I143"/>
    <mergeCell ref="A144:C144"/>
    <mergeCell ref="A145:B145"/>
    <mergeCell ref="C145:I145"/>
    <mergeCell ref="A146:B146"/>
    <mergeCell ref="C146:E146"/>
    <mergeCell ref="F146:G146"/>
    <mergeCell ref="C149:D149"/>
    <mergeCell ref="E149:I149"/>
    <mergeCell ref="A149:B149"/>
    <mergeCell ref="A147:B147"/>
    <mergeCell ref="C147:E147"/>
    <mergeCell ref="F147:G147"/>
    <mergeCell ref="A148:B148"/>
    <mergeCell ref="C148:E148"/>
    <mergeCell ref="F148:G148"/>
    <mergeCell ref="E126:I127"/>
    <mergeCell ref="C127:D127"/>
    <mergeCell ref="F138:G138"/>
    <mergeCell ref="E139:I140"/>
    <mergeCell ref="A139:B140"/>
    <mergeCell ref="C138:E138"/>
    <mergeCell ref="A136:B136"/>
    <mergeCell ref="C136:E136"/>
    <mergeCell ref="A141:I141"/>
    <mergeCell ref="A131:I131"/>
    <mergeCell ref="C135:I135"/>
    <mergeCell ref="A138:B138"/>
    <mergeCell ref="C139:D139"/>
    <mergeCell ref="C140:D140"/>
    <mergeCell ref="A135:B135"/>
    <mergeCell ref="A133:C133"/>
    <mergeCell ref="F136:G136"/>
    <mergeCell ref="A137:B137"/>
    <mergeCell ref="C137:E137"/>
    <mergeCell ref="F137:G137"/>
    <mergeCell ref="A114:B114"/>
    <mergeCell ref="C114:E114"/>
    <mergeCell ref="F114:G114"/>
    <mergeCell ref="C115:E115"/>
    <mergeCell ref="F115:I115"/>
    <mergeCell ref="C116:E116"/>
    <mergeCell ref="F116:I116"/>
    <mergeCell ref="F124:G124"/>
    <mergeCell ref="A118:I118"/>
    <mergeCell ref="A120:C120"/>
    <mergeCell ref="A122:B122"/>
    <mergeCell ref="C122:I122"/>
    <mergeCell ref="A125:B125"/>
    <mergeCell ref="C125:E125"/>
    <mergeCell ref="F125:G125"/>
    <mergeCell ref="A123:B123"/>
    <mergeCell ref="C123:E123"/>
    <mergeCell ref="F123:G123"/>
    <mergeCell ref="A124:B124"/>
    <mergeCell ref="C124:E124"/>
    <mergeCell ref="A129:I129"/>
    <mergeCell ref="C126:D126"/>
    <mergeCell ref="A104:B104"/>
    <mergeCell ref="C104:E104"/>
    <mergeCell ref="F104:G104"/>
    <mergeCell ref="A112:B112"/>
    <mergeCell ref="C112:E112"/>
    <mergeCell ref="F112:G112"/>
    <mergeCell ref="A113:B113"/>
    <mergeCell ref="A105:B105"/>
    <mergeCell ref="C105:E105"/>
    <mergeCell ref="F105:I105"/>
    <mergeCell ref="A107:I107"/>
    <mergeCell ref="A108:I108"/>
    <mergeCell ref="A109:I109"/>
    <mergeCell ref="A111:B111"/>
    <mergeCell ref="C111:I111"/>
    <mergeCell ref="C113:E113"/>
    <mergeCell ref="F113:G113"/>
    <mergeCell ref="A100:I100"/>
    <mergeCell ref="A101:B101"/>
    <mergeCell ref="C101:I101"/>
    <mergeCell ref="A102:B102"/>
    <mergeCell ref="C102:E102"/>
    <mergeCell ref="F102:G102"/>
    <mergeCell ref="A103:B103"/>
    <mergeCell ref="C103:E103"/>
    <mergeCell ref="F103:G103"/>
    <mergeCell ref="A90:I90"/>
    <mergeCell ref="A92:I92"/>
    <mergeCell ref="A93:I93"/>
    <mergeCell ref="A94:B94"/>
    <mergeCell ref="C94:I94"/>
    <mergeCell ref="A95:B95"/>
    <mergeCell ref="C95:E95"/>
    <mergeCell ref="F95:G95"/>
    <mergeCell ref="C98:E98"/>
    <mergeCell ref="F98:I98"/>
    <mergeCell ref="A96:B96"/>
    <mergeCell ref="C96:E96"/>
    <mergeCell ref="F96:G96"/>
    <mergeCell ref="A97:B97"/>
    <mergeCell ref="C97:E97"/>
    <mergeCell ref="F97:G97"/>
    <mergeCell ref="A78:D78"/>
    <mergeCell ref="A79:D79"/>
    <mergeCell ref="A80:D80"/>
    <mergeCell ref="A81:D81"/>
    <mergeCell ref="A82:D82"/>
    <mergeCell ref="A83:D83"/>
    <mergeCell ref="A84:D84"/>
    <mergeCell ref="A85:D85"/>
    <mergeCell ref="A87:E87"/>
    <mergeCell ref="A76:D76"/>
    <mergeCell ref="A68:D68"/>
    <mergeCell ref="A69:E69"/>
    <mergeCell ref="A62:D62"/>
    <mergeCell ref="A63:D63"/>
    <mergeCell ref="A64:D64"/>
    <mergeCell ref="A65:D65"/>
    <mergeCell ref="A66:D66"/>
    <mergeCell ref="A77:D77"/>
    <mergeCell ref="A67:D67"/>
    <mergeCell ref="A54:I54"/>
    <mergeCell ref="A57:D57"/>
    <mergeCell ref="A58:D58"/>
    <mergeCell ref="A59:D59"/>
    <mergeCell ref="A60:D60"/>
    <mergeCell ref="A61:D61"/>
    <mergeCell ref="A74:D74"/>
    <mergeCell ref="A75:D75"/>
    <mergeCell ref="A41:D41"/>
    <mergeCell ref="A42:D42"/>
    <mergeCell ref="A27:I27"/>
    <mergeCell ref="A29:I29"/>
    <mergeCell ref="C32:I32"/>
    <mergeCell ref="A52:I52"/>
    <mergeCell ref="A53:I53"/>
    <mergeCell ref="A49:E49"/>
    <mergeCell ref="A47:D47"/>
    <mergeCell ref="A48:D48"/>
    <mergeCell ref="A43:D43"/>
    <mergeCell ref="A44:D44"/>
    <mergeCell ref="A45:D45"/>
    <mergeCell ref="A46:D46"/>
    <mergeCell ref="A21:I21"/>
    <mergeCell ref="A23:D23"/>
    <mergeCell ref="E23:F23"/>
    <mergeCell ref="A24:D24"/>
    <mergeCell ref="E24:F24"/>
    <mergeCell ref="A25:D25"/>
    <mergeCell ref="E25:F25"/>
    <mergeCell ref="A37:I37"/>
    <mergeCell ref="A40:B40"/>
    <mergeCell ref="A18:D18"/>
    <mergeCell ref="E18:F18"/>
    <mergeCell ref="A19:D19"/>
    <mergeCell ref="E19:F19"/>
    <mergeCell ref="A9:I9"/>
    <mergeCell ref="A11:D11"/>
    <mergeCell ref="E11:F11"/>
    <mergeCell ref="A12:D12"/>
    <mergeCell ref="E12:F12"/>
    <mergeCell ref="A13:D13"/>
    <mergeCell ref="A15:I15"/>
    <mergeCell ref="A17:D17"/>
    <mergeCell ref="E17:F17"/>
    <mergeCell ref="E13:F13"/>
    <mergeCell ref="A1:I1"/>
    <mergeCell ref="A3:I3"/>
    <mergeCell ref="A4:I4"/>
    <mergeCell ref="A5:I5"/>
    <mergeCell ref="A6:I6"/>
    <mergeCell ref="A7:I7"/>
  </mergeCells>
  <pageMargins left="0.70866141732283472" right="0.31496062992125984" top="0.19685039370078741" bottom="0.19685039370078741" header="0.31496062992125984" footer="0.31496062992125984"/>
  <pageSetup paperSize="9" scale="56" orientation="portrait" horizontalDpi="4294967295" verticalDpi="4294967295" r:id="rId1"/>
  <rowBreaks count="1" manualBreakCount="1">
    <brk id="8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10.06.2021 совет</vt:lpstr>
      <vt:lpstr>'10.06.2021 совет'!OLE_LINK2</vt:lpstr>
      <vt:lpstr>'10.06.2021 совет'!OLE_LINK3</vt:lpstr>
      <vt:lpstr>'10.06.2021 совет'!OLE_LINK6</vt:lpstr>
      <vt:lpstr>'10.06.2021 совет'!Область_печати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Fin#Nach#1</cp:lastModifiedBy>
  <cp:lastPrinted>2021-05-24T08:29:44Z</cp:lastPrinted>
  <dcterms:created xsi:type="dcterms:W3CDTF">2021-05-24T08:25:07Z</dcterms:created>
  <dcterms:modified xsi:type="dcterms:W3CDTF">2021-05-24T08:29:47Z</dcterms:modified>
</cp:coreProperties>
</file>