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165\finotdel\РЕШЕНИЯ СОВЕТА 2014-2018 ГОД\Решения Совета 2019\РСД №     от 25.02.2019\"/>
    </mc:Choice>
  </mc:AlternateContent>
  <bookViews>
    <workbookView xWindow="0" yWindow="0" windowWidth="28800" windowHeight="12585"/>
  </bookViews>
  <sheets>
    <sheet name="25.02.2019" sheetId="1" r:id="rId1"/>
  </sheets>
  <definedNames>
    <definedName name="OLE_LINK11" localSheetId="0">'25.02.2019'!$A$29</definedName>
    <definedName name="OLE_LINK13" localSheetId="0">'25.02.2019'!$A$6</definedName>
    <definedName name="OLE_LINK14" localSheetId="0">'25.02.2019'!$A$15</definedName>
    <definedName name="OLE_LINK2" localSheetId="0">'25.02.2019'!$A$12</definedName>
    <definedName name="OLE_LINK3" localSheetId="0">'25.02.2019'!$A$1</definedName>
    <definedName name="OLE_LINK6" localSheetId="0">'25.02.2019'!$A$13</definedName>
    <definedName name="_xlnm.Print_Area" localSheetId="0">'25.02.2019'!$A$1:$I$215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3" i="1" l="1"/>
  <c r="E20" i="1" l="1"/>
  <c r="E26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 s="1"/>
  <c r="F56" i="1"/>
  <c r="H56" i="1"/>
  <c r="F61" i="1"/>
  <c r="I61" i="1" s="1"/>
  <c r="I62" i="1"/>
  <c r="I63" i="1"/>
  <c r="F64" i="1"/>
  <c r="H64" i="1"/>
  <c r="I69" i="1"/>
  <c r="I70" i="1" s="1"/>
  <c r="F70" i="1"/>
  <c r="H70" i="1"/>
  <c r="H77" i="1"/>
  <c r="I77" i="1" s="1"/>
  <c r="I78" i="1"/>
  <c r="I79" i="1"/>
  <c r="I80" i="1"/>
  <c r="I81" i="1"/>
  <c r="I82" i="1"/>
  <c r="I83" i="1"/>
  <c r="I84" i="1"/>
  <c r="I85" i="1"/>
  <c r="I86" i="1"/>
  <c r="I87" i="1"/>
  <c r="F88" i="1"/>
  <c r="I91" i="1"/>
  <c r="I92" i="1"/>
  <c r="H93" i="1"/>
  <c r="I93" i="1" s="1"/>
  <c r="H94" i="1"/>
  <c r="I94" i="1" s="1"/>
  <c r="H95" i="1"/>
  <c r="I95" i="1" s="1"/>
  <c r="I96" i="1"/>
  <c r="I97" i="1"/>
  <c r="I98" i="1"/>
  <c r="I99" i="1"/>
  <c r="I100" i="1"/>
  <c r="I101" i="1"/>
  <c r="F102" i="1"/>
  <c r="I105" i="1"/>
  <c r="I106" i="1"/>
  <c r="I107" i="1"/>
  <c r="I108" i="1"/>
  <c r="I109" i="1"/>
  <c r="I110" i="1"/>
  <c r="I111" i="1"/>
  <c r="I112" i="1"/>
  <c r="I113" i="1"/>
  <c r="I114" i="1"/>
  <c r="I115" i="1"/>
  <c r="I116" i="1" s="1"/>
  <c r="F116" i="1"/>
  <c r="H116" i="1"/>
  <c r="I102" i="1" l="1"/>
  <c r="H88" i="1"/>
  <c r="I88" i="1"/>
  <c r="I64" i="1"/>
  <c r="H102" i="1"/>
</calcChain>
</file>

<file path=xl/sharedStrings.xml><?xml version="1.0" encoding="utf-8"?>
<sst xmlns="http://schemas.openxmlformats.org/spreadsheetml/2006/main" count="370" uniqueCount="129">
  <si>
    <t>Администрации ЗАТО Видяево                                                                                  С. Г. Павлова</t>
  </si>
  <si>
    <t>Начальник Финансового отдела</t>
  </si>
  <si>
    <t>Увеличение субвенции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</si>
  <si>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Примечание:</t>
  </si>
  <si>
    <t>коп.</t>
  </si>
  <si>
    <t>00</t>
  </si>
  <si>
    <t>руб.</t>
  </si>
  <si>
    <t>Итого составили:</t>
  </si>
  <si>
    <t xml:space="preserve"> -</t>
  </si>
  <si>
    <t xml:space="preserve">уменьшение </t>
  </si>
  <si>
    <t xml:space="preserve">увеличение </t>
  </si>
  <si>
    <t>Сумма (руб.коп.)</t>
  </si>
  <si>
    <t>Наименование показателя</t>
  </si>
  <si>
    <t xml:space="preserve">    Расходы по разделу «Социальная политика» </t>
  </si>
  <si>
    <t>Раздел 10 «Социальная политика»</t>
  </si>
  <si>
    <t>Увеличение субсидии на поддержку отрасли культуры</t>
  </si>
  <si>
    <t>94</t>
  </si>
  <si>
    <t>2019 год</t>
  </si>
  <si>
    <t xml:space="preserve">    Расходы по разделу «Культура и кинематография» </t>
  </si>
  <si>
    <t>Раздел 08 «Культура и кинематография»</t>
  </si>
  <si>
    <t>Ремонт медицинского кабинета и приобретение необходимого оборудования для лицензирования медицинского кабинета  МБДОУ № 2 "Елочка"</t>
  </si>
  <si>
    <t>Ремонт медицинского кабинета и приобретение необходимого оборудования для лицензирования медицинского кабинета (корпус 1) МБДОУ № 1 "Солнышко"</t>
  </si>
  <si>
    <t>80</t>
  </si>
  <si>
    <t xml:space="preserve">    Расходы по разделу «Образование» </t>
  </si>
  <si>
    <t>Раздел 07 «Образование»</t>
  </si>
  <si>
    <t>Уменьшение 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</si>
  <si>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66</t>
  </si>
  <si>
    <t>2020 год</t>
  </si>
  <si>
    <t>Увеличение 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</si>
  <si>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      Расходы по разделу «Жилищно – коммунальное хозяйство» </t>
  </si>
  <si>
    <t>Раздел 05 «Жилищно – коммунальное хозяйство»</t>
  </si>
  <si>
    <t>Увеличение субвенции на осуществление деятельности по отлову и содержанию безнадзорных животных</t>
  </si>
  <si>
    <t>65</t>
  </si>
  <si>
    <t>2021 год</t>
  </si>
  <si>
    <t>60</t>
  </si>
  <si>
    <t>Софинансирование местного бюджета на капитальный ремонт дорог</t>
  </si>
  <si>
    <t>26</t>
  </si>
  <si>
    <t xml:space="preserve">       Расходы по разделу «Национальная экономика» </t>
  </si>
  <si>
    <t>Раздел 04 «Национальная экономика»</t>
  </si>
  <si>
    <t>Уменьшение субвенции бюджетам городских округов на государственную регистрацию актов гражданского состояния</t>
  </si>
  <si>
    <t xml:space="preserve">Расходы по разделу «Национальная безопасность и правоохранительная деятельность» </t>
  </si>
  <si>
    <t>Раздел 03 «Национальная безопасность и правоохранительная деятельность»</t>
  </si>
  <si>
    <r>
      <t xml:space="preserve">914 0503 721F255550 612 </t>
    </r>
    <r>
      <rPr>
        <b/>
        <i/>
        <u/>
        <sz val="14"/>
        <rFont val="Times New Roman"/>
        <family val="1"/>
        <charset val="204"/>
      </rPr>
      <t>19-Г86</t>
    </r>
  </si>
  <si>
    <r>
      <t xml:space="preserve">914 0503 721F255550 612 </t>
    </r>
    <r>
      <rPr>
        <b/>
        <i/>
        <u/>
        <sz val="14"/>
        <rFont val="Times New Roman"/>
        <family val="1"/>
        <charset val="204"/>
      </rPr>
      <t>19-992</t>
    </r>
  </si>
  <si>
    <t>Проект</t>
  </si>
  <si>
    <t>Утверждено (РСД от 24.12.2018  158) с изменениями от 29.01.2019</t>
  </si>
  <si>
    <t>Внесенны изменения в дополнительную классификацию в 2019, 2020 и 2021 годах:</t>
  </si>
  <si>
    <t>ИТОГО:</t>
  </si>
  <si>
    <t>1200</t>
  </si>
  <si>
    <t>СРЕДСТВА МАССОВОЙ ИНФОРМАЦИИ</t>
  </si>
  <si>
    <t>1100</t>
  </si>
  <si>
    <t>ФИЗИЧЕСКАЯ КУЛЬТУРА И СПОРТ</t>
  </si>
  <si>
    <t>1000</t>
  </si>
  <si>
    <t>СОЦИАЛЬНАЯ ПОЛИТИКА</t>
  </si>
  <si>
    <t>0800</t>
  </si>
  <si>
    <t>КУЛЬТУРА И КИНЕМАТОГРАФИЯ</t>
  </si>
  <si>
    <t>0700</t>
  </si>
  <si>
    <t>ОБРАЗОВАНИЕ</t>
  </si>
  <si>
    <t>0600</t>
  </si>
  <si>
    <t>ОХРАНА ОКРУЖАЮЩЕЙ СРЕДЫ</t>
  </si>
  <si>
    <t>0500</t>
  </si>
  <si>
    <t>ЖИЛИЩНО-КОММУНАЛЬНОЕ ХОЗЯЙСТВО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</si>
  <si>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</si>
  <si>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</si>
  <si>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</si>
  <si>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</si>
  <si>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0200</t>
  </si>
  <si>
    <t>НАЦИОНАЛЬНАЯ ОБОРОНА</t>
  </si>
  <si>
    <t>0100</t>
  </si>
  <si>
    <t>ОБЩЕГОСУДАРСТВЕННЫЕ ВОПРОСЫ</t>
  </si>
  <si>
    <t>Изменения</t>
  </si>
  <si>
    <t>Раздел</t>
  </si>
  <si>
    <t>Наименование</t>
  </si>
  <si>
    <t xml:space="preserve">   С учетом вносимых изменений структура расходов бюджета по разделам классификации расходов бюджета на 2021 год характеризуется следующими изменениями:</t>
  </si>
  <si>
    <t xml:space="preserve">   С учетом вносимых изменений структура расходов бюджета по разделам классификации расходов бюджета на 2020 год характеризуется следующими изменениями:</t>
  </si>
  <si>
    <t xml:space="preserve">   С учетом вносимых изменений структура расходов бюджета по разделам классификации расходов бюджета на 2019 год характеризуется следующими изменениями:</t>
  </si>
  <si>
    <t xml:space="preserve">      Внесение изменений в расходную часть местного бюджета связано с внесением изменений в Закон МО "Об областном бюджете  на 2019 год и на плановый период 2020 и 2021 годов" . </t>
  </si>
  <si>
    <t>РАСХОДЫ</t>
  </si>
  <si>
    <t>000 2 02 30024 04 0000 150</t>
  </si>
  <si>
    <t>Прочие субвенции бюджетам городских округов на осуществление деятельности по отлову и содержанию безнадзорных животных</t>
  </si>
  <si>
    <t>(руб.)</t>
  </si>
  <si>
    <t>000 2 02 35930 04 0000 150</t>
  </si>
  <si>
    <t>Субвенции бюджетам городских округов на государственную регистрацию актов гражданского состояния</t>
  </si>
  <si>
    <t>000 2 02 25555 04 0000 150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</si>
  <si>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</si>
  <si>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</si>
  <si>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</si>
  <si>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000 2 02 29999 04 0000 150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</si>
  <si>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</si>
  <si>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000 2 02 25519 04 0000 150</t>
  </si>
  <si>
    <t>Субсидия бюджетам городских округов на поддержку отрасли культуры</t>
  </si>
  <si>
    <t>000 2 02 15010 04 0000 150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</si>
  <si>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</si>
  <si>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000 2 02 15002 04 0000 150</t>
  </si>
  <si>
    <t>Дотации бюджетам городских округов на поддержку мер по обеспечению сбалансированности бюджетов</t>
  </si>
  <si>
    <t>000 1 16 90040 04 0000 140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</si>
  <si>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</si>
  <si>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000 1 16 43000 01 0000 140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</si>
  <si>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</si>
  <si>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000 1 16 33000 04 0000 140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</si>
  <si>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</si>
  <si>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000 1 16 30030 01 0000 140</t>
  </si>
  <si>
    <t>Прочие денежные взыскания (штрафы) за правонарушения в области дорожного движения</t>
  </si>
  <si>
    <t>000 1 16 03030 01 0000 140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</si>
  <si>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</si>
  <si>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</si>
  <si>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</si>
  <si>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</si>
  <si>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</si>
  <si>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</si>
  <si>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</si>
  <si>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       В общем объеме доходы бюджета ЗАТО Видяево в 2019 году увеличились на 10 440 246,00 (Десять миллионов четыреста сорок тысяч двести сорок шесть ) рублей 00 копеек. </t>
  </si>
  <si>
    <t>ДОХОДЫ</t>
  </si>
  <si>
    <t>Дефицит и источники финансирования дефицита без изменений.</t>
  </si>
  <si>
    <r>
      <t>ДЕФИЦИТ И</t>
    </r>
    <r>
      <rPr>
        <b/>
        <sz val="14"/>
        <rFont val="Times New Roman"/>
        <family val="1"/>
        <charset val="204"/>
      </rPr>
      <t xml:space="preserve"> ИСТОЧНИКИ ФИНАНСИРОВАНИЯ ДЕФИЦИТА</t>
    </r>
  </si>
  <si>
    <t>0</t>
  </si>
  <si>
    <r>
      <t xml:space="preserve"> -</t>
    </r>
    <r>
      <rPr>
        <sz val="7"/>
        <rFont val="Times New Roman"/>
        <family val="1"/>
        <charset val="204"/>
      </rPr>
      <t xml:space="preserve">      </t>
    </r>
    <r>
      <rPr>
        <sz val="14"/>
        <rFont val="Times New Roman"/>
        <family val="1"/>
        <charset val="204"/>
      </rPr>
      <t xml:space="preserve">дефицит бюджета ЗАТО Видяево в сумме </t>
    </r>
  </si>
  <si>
    <t>коп.;</t>
  </si>
  <si>
    <r>
      <t xml:space="preserve"> -</t>
    </r>
    <r>
      <rPr>
        <sz val="7"/>
        <rFont val="Times New Roman"/>
        <family val="1"/>
        <charset val="204"/>
      </rPr>
      <t xml:space="preserve">     </t>
    </r>
    <r>
      <rPr>
        <sz val="14"/>
        <rFont val="Times New Roman"/>
        <family val="1"/>
        <charset val="204"/>
      </rPr>
      <t>по расходам в сумме</t>
    </r>
  </si>
  <si>
    <r>
      <t xml:space="preserve"> -</t>
    </r>
    <r>
      <rPr>
        <sz val="7"/>
        <rFont val="Times New Roman"/>
        <family val="1"/>
        <charset val="204"/>
      </rPr>
      <t xml:space="preserve">     </t>
    </r>
    <r>
      <rPr>
        <sz val="14"/>
        <rFont val="Times New Roman"/>
        <family val="1"/>
        <charset val="204"/>
      </rPr>
      <t>по доходам в сумме</t>
    </r>
  </si>
  <si>
    <t>в 2021 году:</t>
  </si>
  <si>
    <t>в 2020 году:</t>
  </si>
  <si>
    <t>в 2019 году:</t>
  </si>
  <si>
    <t>Основные характеристики бюджета ЗАТО Видяево с учетом внесенных изменений:</t>
  </si>
  <si>
    <t>на 2019 год и на плановый период 2020 и 2021 годов»»</t>
  </si>
  <si>
    <r>
      <t xml:space="preserve"> ЗАТО Видяево от 24.12.2018 г. № 158</t>
    </r>
    <r>
      <rPr>
        <sz val="14"/>
        <color indexed="1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«О бюджете ЗАТО Видяево </t>
    </r>
  </si>
  <si>
    <t>(пятого созыва) «О внесении изменений в решение Совета депутатов</t>
  </si>
  <si>
    <t xml:space="preserve">к проекту решения Совета депутатов ЗАТО Видяево </t>
  </si>
  <si>
    <t>ПОЯСНИТЕЛЬНАЯ ЗАПИСКА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</si>
</sst>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Calibri"/>
      <family val="2"/>
    </font>
    <font>
      <sz val="11"/>
      <name val="Calibr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10"/>
      <name val="Calibri"/>
      <family val="2"/>
    </font>
    <font>
      <b/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Symbol"/>
      <family val="1"/>
      <charset val="2"/>
    </font>
    <font>
      <sz val="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3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/>
    <xf numFmtId="49" fontId="3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49" fontId="14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3" fontId="6" fillId="0" borderId="20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left" vertical="center" wrapText="1"/>
    </xf>
    <xf numFmtId="3" fontId="2" fillId="2" borderId="13" xfId="0" applyNumberFormat="1" applyFont="1" applyFill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left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left" vertical="center" wrapText="1"/>
    </xf>
    <xf numFmtId="3" fontId="2" fillId="2" borderId="6" xfId="0" applyNumberFormat="1" applyFont="1" applyFill="1" applyBorder="1" applyAlignment="1">
      <alignment horizontal="left" vertical="center" wrapText="1"/>
    </xf>
    <xf numFmtId="3" fontId="2" fillId="2" borderId="5" xfId="0" applyNumberFormat="1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3" fontId="2" fillId="0" borderId="4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11" fillId="0" borderId="4" xfId="0" applyFont="1" applyBorder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4" fontId="9" fillId="3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right" vertical="center"/>
    </xf>
    <xf numFmtId="3" fontId="14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15"/>
  <sheetViews>
    <sheetView tabSelected="1" view="pageBreakPreview" topLeftCell="A117" zoomScaleNormal="100" zoomScaleSheetLayoutView="100" workbookViewId="0">
      <selection activeCell="E143" sqref="E143:I143"/>
    </sheetView>
  </sheetViews>
  <sheetFormatPr defaultColWidth="8.85546875" defaultRowHeight="15" x14ac:dyDescent="0.25"/>
  <cols>
    <col min="2" max="2" width="17.5703125" customWidth="1"/>
    <col min="4" max="4" width="11.42578125" customWidth="1"/>
    <col min="5" max="5" width="10.85546875" customWidth="1"/>
    <col min="6" max="6" width="10.28515625" customWidth="1"/>
    <col min="8" max="8" width="17.85546875" customWidth="1"/>
    <col min="9" max="9" width="21" customWidth="1"/>
  </cols>
  <sheetData>
    <row r="1" spans="1:9" ht="18.75" x14ac:dyDescent="0.25">
      <c r="A1" s="50" t="s">
        <v>128</v>
      </c>
      <c r="B1" s="50"/>
      <c r="C1" s="50"/>
      <c r="D1" s="50"/>
      <c r="E1" s="50"/>
      <c r="F1" s="50"/>
      <c r="G1" s="50"/>
      <c r="H1" s="50"/>
      <c r="I1" s="50"/>
    </row>
    <row r="2" spans="1:9" ht="18.75" x14ac:dyDescent="0.25">
      <c r="A2" s="11"/>
    </row>
    <row r="3" spans="1:9" ht="18.75" x14ac:dyDescent="0.25">
      <c r="A3" s="118" t="s">
        <v>127</v>
      </c>
      <c r="B3" s="118"/>
      <c r="C3" s="118"/>
      <c r="D3" s="118"/>
      <c r="E3" s="118"/>
      <c r="F3" s="118"/>
      <c r="G3" s="118"/>
      <c r="H3" s="118"/>
      <c r="I3" s="118"/>
    </row>
    <row r="4" spans="1:9" ht="18.75" x14ac:dyDescent="0.25">
      <c r="A4" s="118" t="s">
        <v>126</v>
      </c>
      <c r="B4" s="118"/>
      <c r="C4" s="118"/>
      <c r="D4" s="118"/>
      <c r="E4" s="118"/>
      <c r="F4" s="118"/>
      <c r="G4" s="118"/>
      <c r="H4" s="118"/>
      <c r="I4" s="118"/>
    </row>
    <row r="5" spans="1:9" ht="18.75" x14ac:dyDescent="0.25">
      <c r="A5" s="118" t="s">
        <v>125</v>
      </c>
      <c r="B5" s="118"/>
      <c r="C5" s="118"/>
      <c r="D5" s="118"/>
      <c r="E5" s="118"/>
      <c r="F5" s="118"/>
      <c r="G5" s="118"/>
      <c r="H5" s="118"/>
      <c r="I5" s="118"/>
    </row>
    <row r="6" spans="1:9" ht="18.75" x14ac:dyDescent="0.25">
      <c r="A6" s="118" t="s">
        <v>124</v>
      </c>
      <c r="B6" s="118"/>
      <c r="C6" s="118"/>
      <c r="D6" s="118"/>
      <c r="E6" s="118"/>
      <c r="F6" s="118"/>
      <c r="G6" s="118"/>
      <c r="H6" s="118"/>
      <c r="I6" s="118"/>
    </row>
    <row r="7" spans="1:9" ht="18.75" x14ac:dyDescent="0.25">
      <c r="A7" s="4"/>
    </row>
    <row r="8" spans="1:9" ht="30" customHeight="1" x14ac:dyDescent="0.25">
      <c r="A8" s="142" t="s">
        <v>123</v>
      </c>
      <c r="B8" s="142"/>
      <c r="C8" s="142"/>
      <c r="D8" s="142"/>
      <c r="E8" s="142"/>
      <c r="F8" s="142"/>
      <c r="G8" s="142"/>
      <c r="H8" s="142"/>
      <c r="I8" s="142"/>
    </row>
    <row r="9" spans="1:9" ht="18.75" x14ac:dyDescent="0.25">
      <c r="A9" s="31"/>
    </row>
    <row r="10" spans="1:9" ht="18.75" x14ac:dyDescent="0.25">
      <c r="A10" s="50" t="s">
        <v>122</v>
      </c>
      <c r="B10" s="50"/>
      <c r="C10" s="50"/>
      <c r="D10" s="50"/>
      <c r="E10" s="50"/>
      <c r="F10" s="50"/>
      <c r="G10" s="50"/>
      <c r="H10" s="50"/>
      <c r="I10" s="50"/>
    </row>
    <row r="11" spans="1:9" ht="18.75" x14ac:dyDescent="0.25">
      <c r="A11" s="31"/>
    </row>
    <row r="12" spans="1:9" ht="18.75" x14ac:dyDescent="0.25">
      <c r="A12" s="137" t="s">
        <v>119</v>
      </c>
      <c r="B12" s="137"/>
      <c r="C12" s="137"/>
      <c r="D12" s="137"/>
      <c r="E12" s="138">
        <v>465721833</v>
      </c>
      <c r="F12" s="138"/>
      <c r="G12" s="16" t="s">
        <v>6</v>
      </c>
      <c r="H12" s="36">
        <v>21</v>
      </c>
      <c r="I12" s="34" t="s">
        <v>117</v>
      </c>
    </row>
    <row r="13" spans="1:9" ht="18.75" x14ac:dyDescent="0.25">
      <c r="A13" s="137" t="s">
        <v>118</v>
      </c>
      <c r="B13" s="137"/>
      <c r="C13" s="137"/>
      <c r="D13" s="137"/>
      <c r="E13" s="138">
        <v>465721833</v>
      </c>
      <c r="F13" s="138"/>
      <c r="G13" s="16" t="s">
        <v>6</v>
      </c>
      <c r="H13" s="36">
        <v>21</v>
      </c>
      <c r="I13" s="34" t="s">
        <v>117</v>
      </c>
    </row>
    <row r="14" spans="1:9" ht="43.15" customHeight="1" x14ac:dyDescent="0.25">
      <c r="A14" s="139" t="s">
        <v>116</v>
      </c>
      <c r="B14" s="139"/>
      <c r="C14" s="139"/>
      <c r="D14" s="139"/>
      <c r="E14" s="138">
        <v>0</v>
      </c>
      <c r="F14" s="138"/>
      <c r="G14" s="16" t="s">
        <v>6</v>
      </c>
      <c r="H14" s="35" t="s">
        <v>115</v>
      </c>
      <c r="I14" s="34" t="s">
        <v>4</v>
      </c>
    </row>
    <row r="15" spans="1:9" ht="18.75" x14ac:dyDescent="0.25">
      <c r="A15" s="4"/>
    </row>
    <row r="16" spans="1:9" ht="18.75" x14ac:dyDescent="0.25">
      <c r="A16" s="50" t="s">
        <v>121</v>
      </c>
      <c r="B16" s="50"/>
      <c r="C16" s="50"/>
      <c r="D16" s="50"/>
      <c r="E16" s="50"/>
      <c r="F16" s="50"/>
      <c r="G16" s="50"/>
      <c r="H16" s="50"/>
      <c r="I16" s="50"/>
    </row>
    <row r="17" spans="1:9" ht="18.75" x14ac:dyDescent="0.25">
      <c r="A17" s="31"/>
    </row>
    <row r="18" spans="1:9" ht="18.75" x14ac:dyDescent="0.25">
      <c r="A18" s="137" t="s">
        <v>119</v>
      </c>
      <c r="B18" s="137"/>
      <c r="C18" s="137"/>
      <c r="D18" s="137"/>
      <c r="E18" s="138">
        <v>432037351</v>
      </c>
      <c r="F18" s="138"/>
      <c r="G18" s="16" t="s">
        <v>6</v>
      </c>
      <c r="H18" s="36">
        <v>61</v>
      </c>
      <c r="I18" s="34" t="s">
        <v>117</v>
      </c>
    </row>
    <row r="19" spans="1:9" ht="18.75" x14ac:dyDescent="0.25">
      <c r="A19" s="137" t="s">
        <v>118</v>
      </c>
      <c r="B19" s="137"/>
      <c r="C19" s="137"/>
      <c r="D19" s="137"/>
      <c r="E19" s="138">
        <v>440337351</v>
      </c>
      <c r="F19" s="138"/>
      <c r="G19" s="16" t="s">
        <v>6</v>
      </c>
      <c r="H19" s="36">
        <v>61</v>
      </c>
      <c r="I19" s="34" t="s">
        <v>117</v>
      </c>
    </row>
    <row r="20" spans="1:9" ht="43.15" customHeight="1" x14ac:dyDescent="0.25">
      <c r="A20" s="139" t="s">
        <v>116</v>
      </c>
      <c r="B20" s="139"/>
      <c r="C20" s="139"/>
      <c r="D20" s="139"/>
      <c r="E20" s="138">
        <f>E19-E18</f>
        <v>8300000</v>
      </c>
      <c r="F20" s="138"/>
      <c r="G20" s="16" t="s">
        <v>6</v>
      </c>
      <c r="H20" s="35" t="s">
        <v>115</v>
      </c>
      <c r="I20" s="34" t="s">
        <v>4</v>
      </c>
    </row>
    <row r="21" spans="1:9" ht="18.75" x14ac:dyDescent="0.25">
      <c r="A21" s="4"/>
    </row>
    <row r="22" spans="1:9" ht="18.75" x14ac:dyDescent="0.25">
      <c r="A22" s="50" t="s">
        <v>120</v>
      </c>
      <c r="B22" s="50"/>
      <c r="C22" s="50"/>
      <c r="D22" s="50"/>
      <c r="E22" s="50"/>
      <c r="F22" s="50"/>
      <c r="G22" s="50"/>
      <c r="H22" s="50"/>
      <c r="I22" s="50"/>
    </row>
    <row r="23" spans="1:9" ht="18.75" x14ac:dyDescent="0.25">
      <c r="A23" s="31"/>
    </row>
    <row r="24" spans="1:9" ht="18.75" x14ac:dyDescent="0.25">
      <c r="A24" s="137" t="s">
        <v>119</v>
      </c>
      <c r="B24" s="137"/>
      <c r="C24" s="137"/>
      <c r="D24" s="137"/>
      <c r="E24" s="138">
        <v>420953829</v>
      </c>
      <c r="F24" s="138"/>
      <c r="G24" s="16" t="s">
        <v>6</v>
      </c>
      <c r="H24" s="36">
        <v>42</v>
      </c>
      <c r="I24" s="34" t="s">
        <v>117</v>
      </c>
    </row>
    <row r="25" spans="1:9" ht="18.75" x14ac:dyDescent="0.25">
      <c r="A25" s="137" t="s">
        <v>118</v>
      </c>
      <c r="B25" s="137"/>
      <c r="C25" s="137"/>
      <c r="D25" s="137"/>
      <c r="E25" s="138">
        <v>429453829</v>
      </c>
      <c r="F25" s="138"/>
      <c r="G25" s="16" t="s">
        <v>6</v>
      </c>
      <c r="H25" s="36">
        <v>42</v>
      </c>
      <c r="I25" s="34" t="s">
        <v>117</v>
      </c>
    </row>
    <row r="26" spans="1:9" ht="43.15" customHeight="1" x14ac:dyDescent="0.25">
      <c r="A26" s="139" t="s">
        <v>116</v>
      </c>
      <c r="B26" s="139"/>
      <c r="C26" s="139"/>
      <c r="D26" s="139"/>
      <c r="E26" s="138">
        <f>E25-E24</f>
        <v>8500000</v>
      </c>
      <c r="F26" s="138"/>
      <c r="G26" s="16" t="s">
        <v>6</v>
      </c>
      <c r="H26" s="35" t="s">
        <v>115</v>
      </c>
      <c r="I26" s="34" t="s">
        <v>4</v>
      </c>
    </row>
    <row r="27" spans="1:9" ht="18.75" x14ac:dyDescent="0.25">
      <c r="A27" s="4"/>
    </row>
    <row r="28" spans="1:9" ht="18.75" x14ac:dyDescent="0.25">
      <c r="A28" s="4"/>
    </row>
    <row r="29" spans="1:9" ht="18.75" x14ac:dyDescent="0.25">
      <c r="A29" s="146" t="s">
        <v>114</v>
      </c>
      <c r="B29" s="146"/>
      <c r="C29" s="146"/>
      <c r="D29" s="146"/>
      <c r="E29" s="146"/>
      <c r="F29" s="146"/>
      <c r="G29" s="146"/>
      <c r="H29" s="146"/>
      <c r="I29" s="146"/>
    </row>
    <row r="30" spans="1:9" ht="18.75" x14ac:dyDescent="0.25">
      <c r="A30" s="33"/>
      <c r="B30" s="33"/>
      <c r="C30" s="33"/>
      <c r="D30" s="33"/>
      <c r="E30" s="33"/>
      <c r="F30" s="33"/>
      <c r="G30" s="33"/>
      <c r="H30" s="33"/>
      <c r="I30" s="33"/>
    </row>
    <row r="31" spans="1:9" ht="18.75" x14ac:dyDescent="0.25">
      <c r="A31" s="118" t="s">
        <v>113</v>
      </c>
      <c r="B31" s="118"/>
      <c r="C31" s="118"/>
      <c r="D31" s="118"/>
      <c r="E31" s="118"/>
      <c r="F31" s="118"/>
      <c r="G31" s="118"/>
      <c r="H31" s="118"/>
      <c r="I31" s="118"/>
    </row>
    <row r="32" spans="1:9" ht="18.75" x14ac:dyDescent="0.25">
      <c r="A32" s="32"/>
    </row>
    <row r="33" spans="1:9" ht="18.75" x14ac:dyDescent="0.25">
      <c r="A33" s="32"/>
    </row>
    <row r="34" spans="1:9" ht="18.75" x14ac:dyDescent="0.25">
      <c r="A34" s="50" t="s">
        <v>112</v>
      </c>
      <c r="B34" s="50"/>
      <c r="C34" s="50"/>
      <c r="D34" s="50"/>
      <c r="E34" s="50"/>
      <c r="F34" s="50"/>
      <c r="G34" s="50"/>
      <c r="H34" s="50"/>
      <c r="I34" s="50"/>
    </row>
    <row r="35" spans="1:9" ht="18.75" x14ac:dyDescent="0.25">
      <c r="A35" s="31"/>
    </row>
    <row r="36" spans="1:9" ht="33.75" customHeight="1" x14ac:dyDescent="0.25">
      <c r="A36" s="136" t="s">
        <v>111</v>
      </c>
      <c r="B36" s="136"/>
      <c r="C36" s="136"/>
      <c r="D36" s="136"/>
      <c r="E36" s="136"/>
      <c r="F36" s="136"/>
      <c r="G36" s="136"/>
      <c r="H36" s="136"/>
      <c r="I36" s="136"/>
    </row>
    <row r="37" spans="1:9" ht="18.75" x14ac:dyDescent="0.25">
      <c r="A37" s="4"/>
    </row>
    <row r="38" spans="1:9" ht="18.75" x14ac:dyDescent="0.25">
      <c r="A38" s="111" t="s">
        <v>17</v>
      </c>
      <c r="B38" s="111"/>
      <c r="C38" s="111"/>
      <c r="D38" s="111"/>
      <c r="E38" s="111"/>
      <c r="F38" s="111"/>
      <c r="G38" s="111"/>
      <c r="H38" s="111"/>
      <c r="I38" s="111"/>
    </row>
    <row r="39" spans="1:9" s="10" customFormat="1" ht="35.25" customHeight="1" x14ac:dyDescent="0.25">
      <c r="A39" s="30"/>
      <c r="B39" s="30"/>
      <c r="C39" s="30"/>
      <c r="D39" s="30"/>
      <c r="E39" s="30"/>
      <c r="F39" s="30"/>
      <c r="G39" s="30"/>
      <c r="H39" s="30"/>
      <c r="I39" s="29" t="s">
        <v>80</v>
      </c>
    </row>
    <row r="40" spans="1:9" s="10" customFormat="1" ht="70.900000000000006" customHeight="1" x14ac:dyDescent="0.25">
      <c r="A40" s="143" t="s">
        <v>72</v>
      </c>
      <c r="B40" s="144"/>
      <c r="C40" s="144"/>
      <c r="D40" s="145"/>
      <c r="E40" s="26" t="s">
        <v>71</v>
      </c>
      <c r="F40" s="125" t="s">
        <v>45</v>
      </c>
      <c r="G40" s="125"/>
      <c r="H40" s="26" t="s">
        <v>70</v>
      </c>
      <c r="I40" s="26" t="s">
        <v>44</v>
      </c>
    </row>
    <row r="41" spans="1:9" s="10" customFormat="1" ht="190.5" customHeight="1" x14ac:dyDescent="0.25">
      <c r="A41" s="42" t="s">
        <v>110</v>
      </c>
      <c r="B41" s="43"/>
      <c r="C41" s="43"/>
      <c r="D41" s="44"/>
      <c r="E41" s="9" t="s">
        <v>109</v>
      </c>
      <c r="F41" s="147">
        <v>725770.67</v>
      </c>
      <c r="G41" s="148"/>
      <c r="H41" s="28">
        <v>17214.150000000001</v>
      </c>
      <c r="I41" s="28">
        <f t="shared" ref="I41:I55" si="0">H41+F41</f>
        <v>742984.82000000007</v>
      </c>
    </row>
    <row r="42" spans="1:9" s="10" customFormat="1" ht="282.75" customHeight="1" x14ac:dyDescent="0.25">
      <c r="A42" s="42" t="s">
        <v>108</v>
      </c>
      <c r="B42" s="43"/>
      <c r="C42" s="43"/>
      <c r="D42" s="44"/>
      <c r="E42" s="9" t="s">
        <v>107</v>
      </c>
      <c r="F42" s="140">
        <v>5085.17</v>
      </c>
      <c r="G42" s="141"/>
      <c r="H42" s="28">
        <v>120.62</v>
      </c>
      <c r="I42" s="28">
        <f t="shared" si="0"/>
        <v>5205.79</v>
      </c>
    </row>
    <row r="43" spans="1:9" s="10" customFormat="1" ht="255.75" customHeight="1" x14ac:dyDescent="0.25">
      <c r="A43" s="42" t="s">
        <v>106</v>
      </c>
      <c r="B43" s="43"/>
      <c r="C43" s="43"/>
      <c r="D43" s="44"/>
      <c r="E43" s="9" t="s">
        <v>105</v>
      </c>
      <c r="F43" s="45">
        <v>1270573.81</v>
      </c>
      <c r="G43" s="46"/>
      <c r="H43" s="28">
        <v>30136.03</v>
      </c>
      <c r="I43" s="28">
        <f t="shared" si="0"/>
        <v>1300709.8400000001</v>
      </c>
    </row>
    <row r="44" spans="1:9" s="10" customFormat="1" ht="117.75" customHeight="1" x14ac:dyDescent="0.25">
      <c r="A44" s="42" t="s">
        <v>104</v>
      </c>
      <c r="B44" s="43"/>
      <c r="C44" s="43"/>
      <c r="D44" s="44"/>
      <c r="E44" s="9" t="s">
        <v>103</v>
      </c>
      <c r="F44" s="45">
        <v>0</v>
      </c>
      <c r="G44" s="46"/>
      <c r="H44" s="28">
        <v>500</v>
      </c>
      <c r="I44" s="28">
        <f t="shared" si="0"/>
        <v>500</v>
      </c>
    </row>
    <row r="45" spans="1:9" s="10" customFormat="1" ht="96" customHeight="1" x14ac:dyDescent="0.25">
      <c r="A45" s="42" t="s">
        <v>102</v>
      </c>
      <c r="B45" s="43"/>
      <c r="C45" s="43"/>
      <c r="D45" s="44"/>
      <c r="E45" s="9" t="s">
        <v>101</v>
      </c>
      <c r="F45" s="45">
        <v>0</v>
      </c>
      <c r="G45" s="46"/>
      <c r="H45" s="28">
        <v>5000</v>
      </c>
      <c r="I45" s="28">
        <f t="shared" si="0"/>
        <v>5000</v>
      </c>
    </row>
    <row r="46" spans="1:9" s="10" customFormat="1" ht="69.599999999999994" customHeight="1" x14ac:dyDescent="0.25">
      <c r="A46" s="42" t="s">
        <v>100</v>
      </c>
      <c r="B46" s="43"/>
      <c r="C46" s="43"/>
      <c r="D46" s="44"/>
      <c r="E46" s="9" t="s">
        <v>99</v>
      </c>
      <c r="F46" s="45">
        <v>0</v>
      </c>
      <c r="G46" s="46"/>
      <c r="H46" s="28">
        <v>214099.20000000001</v>
      </c>
      <c r="I46" s="28">
        <f t="shared" si="0"/>
        <v>214099.20000000001</v>
      </c>
    </row>
    <row r="47" spans="1:9" s="10" customFormat="1" ht="138.6" customHeight="1" x14ac:dyDescent="0.25">
      <c r="A47" s="42" t="s">
        <v>98</v>
      </c>
      <c r="B47" s="43"/>
      <c r="C47" s="43"/>
      <c r="D47" s="44"/>
      <c r="E47" s="9" t="s">
        <v>97</v>
      </c>
      <c r="F47" s="45">
        <v>0</v>
      </c>
      <c r="G47" s="46"/>
      <c r="H47" s="28">
        <v>3000</v>
      </c>
      <c r="I47" s="28">
        <f t="shared" si="0"/>
        <v>3000</v>
      </c>
    </row>
    <row r="48" spans="1:9" s="10" customFormat="1" ht="105.6" customHeight="1" x14ac:dyDescent="0.25">
      <c r="A48" s="42" t="s">
        <v>96</v>
      </c>
      <c r="B48" s="43"/>
      <c r="C48" s="43"/>
      <c r="D48" s="44"/>
      <c r="E48" s="9" t="s">
        <v>95</v>
      </c>
      <c r="F48" s="45">
        <v>0</v>
      </c>
      <c r="G48" s="46"/>
      <c r="H48" s="28">
        <v>5000</v>
      </c>
      <c r="I48" s="28">
        <f t="shared" si="0"/>
        <v>5000</v>
      </c>
    </row>
    <row r="49" spans="1:9" s="10" customFormat="1" ht="91.5" customHeight="1" x14ac:dyDescent="0.25">
      <c r="A49" s="42" t="s">
        <v>94</v>
      </c>
      <c r="B49" s="43"/>
      <c r="C49" s="43"/>
      <c r="D49" s="44"/>
      <c r="E49" s="9" t="s">
        <v>93</v>
      </c>
      <c r="F49" s="45">
        <v>0</v>
      </c>
      <c r="G49" s="46"/>
      <c r="H49" s="28">
        <v>109800</v>
      </c>
      <c r="I49" s="28">
        <f t="shared" si="0"/>
        <v>109800</v>
      </c>
    </row>
    <row r="50" spans="1:9" s="10" customFormat="1" ht="115.9" customHeight="1" x14ac:dyDescent="0.25">
      <c r="A50" s="42" t="s">
        <v>92</v>
      </c>
      <c r="B50" s="43"/>
      <c r="C50" s="43"/>
      <c r="D50" s="44"/>
      <c r="E50" s="9" t="s">
        <v>91</v>
      </c>
      <c r="F50" s="45">
        <v>0</v>
      </c>
      <c r="G50" s="46"/>
      <c r="H50" s="28">
        <v>34000</v>
      </c>
      <c r="I50" s="28">
        <f t="shared" si="0"/>
        <v>34000</v>
      </c>
    </row>
    <row r="51" spans="1:9" s="10" customFormat="1" ht="96" customHeight="1" x14ac:dyDescent="0.25">
      <c r="A51" s="42" t="s">
        <v>90</v>
      </c>
      <c r="B51" s="43"/>
      <c r="C51" s="43"/>
      <c r="D51" s="44"/>
      <c r="E51" s="9" t="s">
        <v>89</v>
      </c>
      <c r="F51" s="45">
        <v>3743.37</v>
      </c>
      <c r="G51" s="46"/>
      <c r="H51" s="28">
        <v>50000</v>
      </c>
      <c r="I51" s="28">
        <f t="shared" si="0"/>
        <v>53743.37</v>
      </c>
    </row>
    <row r="52" spans="1:9" s="10" customFormat="1" ht="145.5" customHeight="1" x14ac:dyDescent="0.25">
      <c r="A52" s="42" t="s">
        <v>84</v>
      </c>
      <c r="B52" s="43"/>
      <c r="C52" s="43"/>
      <c r="D52" s="44"/>
      <c r="E52" s="9" t="s">
        <v>83</v>
      </c>
      <c r="F52" s="45">
        <v>2409390</v>
      </c>
      <c r="G52" s="46"/>
      <c r="H52" s="28">
        <v>928840</v>
      </c>
      <c r="I52" s="28">
        <f t="shared" si="0"/>
        <v>3338230</v>
      </c>
    </row>
    <row r="53" spans="1:9" s="10" customFormat="1" ht="118.5" customHeight="1" x14ac:dyDescent="0.25">
      <c r="A53" s="42" t="s">
        <v>88</v>
      </c>
      <c r="B53" s="43"/>
      <c r="C53" s="43"/>
      <c r="D53" s="44"/>
      <c r="E53" s="9" t="s">
        <v>87</v>
      </c>
      <c r="F53" s="45">
        <v>5955788</v>
      </c>
      <c r="G53" s="46"/>
      <c r="H53" s="28">
        <v>8990174</v>
      </c>
      <c r="I53" s="28">
        <f t="shared" si="0"/>
        <v>14945962</v>
      </c>
    </row>
    <row r="54" spans="1:9" s="10" customFormat="1" ht="123" customHeight="1" x14ac:dyDescent="0.25">
      <c r="A54" s="42" t="s">
        <v>79</v>
      </c>
      <c r="B54" s="43"/>
      <c r="C54" s="43"/>
      <c r="D54" s="44"/>
      <c r="E54" s="9" t="s">
        <v>78</v>
      </c>
      <c r="F54" s="45">
        <v>101478</v>
      </c>
      <c r="G54" s="46"/>
      <c r="H54" s="28">
        <v>51562</v>
      </c>
      <c r="I54" s="28">
        <f t="shared" si="0"/>
        <v>153040</v>
      </c>
    </row>
    <row r="55" spans="1:9" s="10" customFormat="1" ht="193.9" customHeight="1" x14ac:dyDescent="0.25">
      <c r="A55" s="42" t="s">
        <v>86</v>
      </c>
      <c r="B55" s="43"/>
      <c r="C55" s="43"/>
      <c r="D55" s="44"/>
      <c r="E55" s="9" t="s">
        <v>85</v>
      </c>
      <c r="F55" s="45">
        <v>2781000</v>
      </c>
      <c r="G55" s="46"/>
      <c r="H55" s="28">
        <v>800</v>
      </c>
      <c r="I55" s="28">
        <f t="shared" si="0"/>
        <v>2781800</v>
      </c>
    </row>
    <row r="56" spans="1:9" ht="39" customHeight="1" x14ac:dyDescent="0.25">
      <c r="A56" s="37" t="s">
        <v>47</v>
      </c>
      <c r="B56" s="38"/>
      <c r="C56" s="38"/>
      <c r="D56" s="38"/>
      <c r="E56" s="39"/>
      <c r="F56" s="40">
        <f>F55+F54+F53+F52+F51+F50+F49+F48+F47+F46+F45+F44+F43+F42+F41</f>
        <v>13252829.02</v>
      </c>
      <c r="G56" s="41"/>
      <c r="H56" s="27">
        <f>H55+H54+H53+H52+H51+H50+H49+H48+H47+H46+H45+H44+H43+H42+H41</f>
        <v>10440245.999999998</v>
      </c>
      <c r="I56" s="27">
        <f>I55+I54+I53+I52+I51+I50+I49+I48+I47+I46+I45+I44+I43+I42+I41</f>
        <v>23693075.02</v>
      </c>
    </row>
    <row r="57" spans="1:9" ht="18.75" x14ac:dyDescent="0.25">
      <c r="A57" s="4"/>
    </row>
    <row r="58" spans="1:9" ht="18.75" x14ac:dyDescent="0.25">
      <c r="A58" s="111" t="s">
        <v>27</v>
      </c>
      <c r="B58" s="111"/>
      <c r="C58" s="111"/>
      <c r="D58" s="111"/>
      <c r="E58" s="111"/>
      <c r="F58" s="111"/>
      <c r="G58" s="111"/>
      <c r="H58" s="111"/>
      <c r="I58" s="111"/>
    </row>
    <row r="59" spans="1:9" s="10" customFormat="1" ht="22.9" customHeight="1" x14ac:dyDescent="0.25">
      <c r="A59" s="30"/>
      <c r="B59" s="30"/>
      <c r="C59" s="30"/>
      <c r="D59" s="30"/>
      <c r="E59" s="30"/>
      <c r="F59" s="30"/>
      <c r="G59" s="30"/>
      <c r="H59" s="30"/>
      <c r="I59" s="29" t="s">
        <v>80</v>
      </c>
    </row>
    <row r="60" spans="1:9" s="10" customFormat="1" ht="126.6" customHeight="1" x14ac:dyDescent="0.25">
      <c r="A60" s="143" t="s">
        <v>72</v>
      </c>
      <c r="B60" s="144"/>
      <c r="C60" s="144"/>
      <c r="D60" s="145"/>
      <c r="E60" s="26" t="s">
        <v>71</v>
      </c>
      <c r="F60" s="125" t="s">
        <v>45</v>
      </c>
      <c r="G60" s="125"/>
      <c r="H60" s="26" t="s">
        <v>70</v>
      </c>
      <c r="I60" s="26" t="s">
        <v>44</v>
      </c>
    </row>
    <row r="61" spans="1:9" ht="121.9" customHeight="1" x14ac:dyDescent="0.25">
      <c r="A61" s="42" t="s">
        <v>84</v>
      </c>
      <c r="B61" s="43"/>
      <c r="C61" s="43"/>
      <c r="D61" s="44"/>
      <c r="E61" s="9" t="s">
        <v>83</v>
      </c>
      <c r="F61" s="45">
        <f>1406266.34+1135493.66</f>
        <v>2541760</v>
      </c>
      <c r="G61" s="46"/>
      <c r="H61" s="28">
        <v>-1135493.6599999999</v>
      </c>
      <c r="I61" s="28">
        <f>H61+F61</f>
        <v>1406266.34</v>
      </c>
    </row>
    <row r="62" spans="1:9" s="10" customFormat="1" ht="123" customHeight="1" x14ac:dyDescent="0.25">
      <c r="A62" s="42" t="s">
        <v>79</v>
      </c>
      <c r="B62" s="43"/>
      <c r="C62" s="43"/>
      <c r="D62" s="44"/>
      <c r="E62" s="9" t="s">
        <v>78</v>
      </c>
      <c r="F62" s="45">
        <v>101478</v>
      </c>
      <c r="G62" s="46"/>
      <c r="H62" s="28">
        <v>57683.6</v>
      </c>
      <c r="I62" s="28">
        <f>H62+F62</f>
        <v>159161.60000000001</v>
      </c>
    </row>
    <row r="63" spans="1:9" s="10" customFormat="1" ht="123" customHeight="1" x14ac:dyDescent="0.25">
      <c r="A63" s="42" t="s">
        <v>82</v>
      </c>
      <c r="B63" s="43"/>
      <c r="C63" s="43"/>
      <c r="D63" s="44"/>
      <c r="E63" s="9" t="s">
        <v>81</v>
      </c>
      <c r="F63" s="45">
        <v>721084</v>
      </c>
      <c r="G63" s="46"/>
      <c r="H63" s="28">
        <v>-6404</v>
      </c>
      <c r="I63" s="28">
        <f>H63+F63</f>
        <v>714680</v>
      </c>
    </row>
    <row r="64" spans="1:9" ht="39" customHeight="1" x14ac:dyDescent="0.25">
      <c r="A64" s="37" t="s">
        <v>47</v>
      </c>
      <c r="B64" s="38"/>
      <c r="C64" s="38"/>
      <c r="D64" s="38"/>
      <c r="E64" s="39"/>
      <c r="F64" s="40">
        <f>SUM(F61:F63)</f>
        <v>3364322</v>
      </c>
      <c r="G64" s="41"/>
      <c r="H64" s="27">
        <f>SUM(H61:H63)</f>
        <v>-1084214.0599999998</v>
      </c>
      <c r="I64" s="27">
        <f>SUM(I61:I63)</f>
        <v>2280107.9400000004</v>
      </c>
    </row>
    <row r="65" spans="1:9" ht="18.75" x14ac:dyDescent="0.25">
      <c r="A65" s="4"/>
    </row>
    <row r="66" spans="1:9" ht="18.75" x14ac:dyDescent="0.25">
      <c r="A66" s="111" t="s">
        <v>33</v>
      </c>
      <c r="B66" s="111"/>
      <c r="C66" s="111"/>
      <c r="D66" s="111"/>
      <c r="E66" s="111"/>
      <c r="F66" s="111"/>
      <c r="G66" s="111"/>
      <c r="H66" s="111"/>
      <c r="I66" s="111"/>
    </row>
    <row r="67" spans="1:9" s="10" customFormat="1" ht="22.9" customHeight="1" x14ac:dyDescent="0.25">
      <c r="A67" s="30"/>
      <c r="B67" s="30"/>
      <c r="C67" s="30"/>
      <c r="D67" s="30"/>
      <c r="E67" s="30"/>
      <c r="F67" s="30"/>
      <c r="G67" s="30"/>
      <c r="H67" s="30"/>
      <c r="I67" s="29" t="s">
        <v>80</v>
      </c>
    </row>
    <row r="68" spans="1:9" s="10" customFormat="1" ht="126.6" customHeight="1" x14ac:dyDescent="0.25">
      <c r="A68" s="143" t="s">
        <v>72</v>
      </c>
      <c r="B68" s="144"/>
      <c r="C68" s="144"/>
      <c r="D68" s="145"/>
      <c r="E68" s="26" t="s">
        <v>71</v>
      </c>
      <c r="F68" s="125" t="s">
        <v>45</v>
      </c>
      <c r="G68" s="125"/>
      <c r="H68" s="26" t="s">
        <v>70</v>
      </c>
      <c r="I68" s="26" t="s">
        <v>44</v>
      </c>
    </row>
    <row r="69" spans="1:9" s="10" customFormat="1" ht="123" customHeight="1" x14ac:dyDescent="0.25">
      <c r="A69" s="42" t="s">
        <v>79</v>
      </c>
      <c r="B69" s="43"/>
      <c r="C69" s="43"/>
      <c r="D69" s="44"/>
      <c r="E69" s="9" t="s">
        <v>78</v>
      </c>
      <c r="F69" s="45">
        <v>101478</v>
      </c>
      <c r="G69" s="46"/>
      <c r="H69" s="28">
        <v>64048.65</v>
      </c>
      <c r="I69" s="28">
        <f>H69+F69</f>
        <v>165526.65</v>
      </c>
    </row>
    <row r="70" spans="1:9" ht="39" customHeight="1" x14ac:dyDescent="0.25">
      <c r="A70" s="37" t="s">
        <v>47</v>
      </c>
      <c r="B70" s="38"/>
      <c r="C70" s="38"/>
      <c r="D70" s="38"/>
      <c r="E70" s="39"/>
      <c r="F70" s="40">
        <f>SUM(F69:F69)</f>
        <v>101478</v>
      </c>
      <c r="G70" s="41"/>
      <c r="H70" s="27">
        <f>SUM(H69:H69)</f>
        <v>64048.65</v>
      </c>
      <c r="I70" s="27">
        <f>SUM(I69:I69)</f>
        <v>165526.65</v>
      </c>
    </row>
    <row r="71" spans="1:9" ht="18.75" x14ac:dyDescent="0.25">
      <c r="A71" s="4"/>
    </row>
    <row r="72" spans="1:9" ht="18.75" x14ac:dyDescent="0.25">
      <c r="A72" s="4"/>
    </row>
    <row r="73" spans="1:9" ht="44.25" customHeight="1" x14ac:dyDescent="0.25">
      <c r="A73" s="50" t="s">
        <v>77</v>
      </c>
      <c r="B73" s="50"/>
      <c r="C73" s="50"/>
      <c r="D73" s="50"/>
      <c r="E73" s="50"/>
      <c r="F73" s="50"/>
      <c r="G73" s="50"/>
      <c r="H73" s="50"/>
      <c r="I73" s="50"/>
    </row>
    <row r="74" spans="1:9" ht="42" customHeight="1" x14ac:dyDescent="0.25">
      <c r="A74" s="136" t="s">
        <v>76</v>
      </c>
      <c r="B74" s="136"/>
      <c r="C74" s="136"/>
      <c r="D74" s="136"/>
      <c r="E74" s="136"/>
      <c r="F74" s="136"/>
      <c r="G74" s="136"/>
      <c r="H74" s="136"/>
      <c r="I74" s="136"/>
    </row>
    <row r="75" spans="1:9" ht="51.6" customHeight="1" x14ac:dyDescent="0.25">
      <c r="A75" s="123" t="s">
        <v>75</v>
      </c>
      <c r="B75" s="123"/>
      <c r="C75" s="123"/>
      <c r="D75" s="123"/>
      <c r="E75" s="123"/>
      <c r="F75" s="123"/>
      <c r="G75" s="123"/>
      <c r="H75" s="123"/>
      <c r="I75" s="123"/>
    </row>
    <row r="76" spans="1:9" ht="50.45" customHeight="1" x14ac:dyDescent="0.25">
      <c r="A76" s="124" t="s">
        <v>72</v>
      </c>
      <c r="B76" s="124"/>
      <c r="C76" s="124"/>
      <c r="D76" s="124"/>
      <c r="E76" s="26" t="s">
        <v>71</v>
      </c>
      <c r="F76" s="125" t="s">
        <v>45</v>
      </c>
      <c r="G76" s="125"/>
      <c r="H76" s="26" t="s">
        <v>70</v>
      </c>
      <c r="I76" s="26" t="s">
        <v>44</v>
      </c>
    </row>
    <row r="77" spans="1:9" ht="35.1" customHeight="1" x14ac:dyDescent="0.25">
      <c r="A77" s="114" t="s">
        <v>69</v>
      </c>
      <c r="B77" s="114"/>
      <c r="C77" s="114"/>
      <c r="D77" s="114"/>
      <c r="E77" s="25" t="s">
        <v>68</v>
      </c>
      <c r="F77" s="122">
        <v>69021030.650000006</v>
      </c>
      <c r="G77" s="122"/>
      <c r="H77" s="24">
        <f>7174675.74+275070</f>
        <v>7449745.7400000002</v>
      </c>
      <c r="I77" s="24">
        <f t="shared" ref="I77:I87" si="1">H77+F77</f>
        <v>76470776.390000001</v>
      </c>
    </row>
    <row r="78" spans="1:9" ht="35.1" customHeight="1" x14ac:dyDescent="0.25">
      <c r="A78" s="114" t="s">
        <v>67</v>
      </c>
      <c r="B78" s="114"/>
      <c r="C78" s="114"/>
      <c r="D78" s="114"/>
      <c r="E78" s="25" t="s">
        <v>66</v>
      </c>
      <c r="F78" s="122">
        <v>401600</v>
      </c>
      <c r="G78" s="122"/>
      <c r="H78" s="24">
        <v>0</v>
      </c>
      <c r="I78" s="24">
        <f t="shared" si="1"/>
        <v>401600</v>
      </c>
    </row>
    <row r="79" spans="1:9" ht="35.1" customHeight="1" x14ac:dyDescent="0.25">
      <c r="A79" s="114" t="s">
        <v>65</v>
      </c>
      <c r="B79" s="114"/>
      <c r="C79" s="114"/>
      <c r="D79" s="114"/>
      <c r="E79" s="25" t="s">
        <v>64</v>
      </c>
      <c r="F79" s="115">
        <v>18020482.23</v>
      </c>
      <c r="G79" s="115"/>
      <c r="H79" s="24">
        <v>0</v>
      </c>
      <c r="I79" s="24">
        <f t="shared" si="1"/>
        <v>18020482.23</v>
      </c>
    </row>
    <row r="80" spans="1:9" ht="35.1" customHeight="1" x14ac:dyDescent="0.25">
      <c r="A80" s="114" t="s">
        <v>63</v>
      </c>
      <c r="B80" s="114"/>
      <c r="C80" s="114"/>
      <c r="D80" s="114"/>
      <c r="E80" s="25" t="s">
        <v>62</v>
      </c>
      <c r="F80" s="115">
        <v>12979256</v>
      </c>
      <c r="G80" s="115"/>
      <c r="H80" s="24">
        <v>1488046.26</v>
      </c>
      <c r="I80" s="24">
        <f t="shared" si="1"/>
        <v>14467302.26</v>
      </c>
    </row>
    <row r="81" spans="1:9" ht="35.1" customHeight="1" x14ac:dyDescent="0.25">
      <c r="A81" s="114" t="s">
        <v>61</v>
      </c>
      <c r="B81" s="114"/>
      <c r="C81" s="114"/>
      <c r="D81" s="114"/>
      <c r="E81" s="25" t="s">
        <v>60</v>
      </c>
      <c r="F81" s="115">
        <v>67358795.390000001</v>
      </c>
      <c r="G81" s="115"/>
      <c r="H81" s="24">
        <v>928840</v>
      </c>
      <c r="I81" s="24">
        <f t="shared" si="1"/>
        <v>68287635.390000001</v>
      </c>
    </row>
    <row r="82" spans="1:9" ht="35.1" customHeight="1" x14ac:dyDescent="0.25">
      <c r="A82" s="114" t="s">
        <v>59</v>
      </c>
      <c r="B82" s="114"/>
      <c r="C82" s="114"/>
      <c r="D82" s="114"/>
      <c r="E82" s="25" t="s">
        <v>58</v>
      </c>
      <c r="F82" s="115">
        <v>60000</v>
      </c>
      <c r="G82" s="115"/>
      <c r="H82" s="24">
        <v>0</v>
      </c>
      <c r="I82" s="24">
        <f t="shared" si="1"/>
        <v>60000</v>
      </c>
    </row>
    <row r="83" spans="1:9" ht="35.1" customHeight="1" x14ac:dyDescent="0.25">
      <c r="A83" s="114" t="s">
        <v>57</v>
      </c>
      <c r="B83" s="114"/>
      <c r="C83" s="114"/>
      <c r="D83" s="114"/>
      <c r="E83" s="25" t="s">
        <v>56</v>
      </c>
      <c r="F83" s="115">
        <v>221704980.80000001</v>
      </c>
      <c r="G83" s="115"/>
      <c r="H83" s="24">
        <v>522814</v>
      </c>
      <c r="I83" s="24">
        <f t="shared" si="1"/>
        <v>222227794.80000001</v>
      </c>
    </row>
    <row r="84" spans="1:9" ht="35.1" customHeight="1" x14ac:dyDescent="0.25">
      <c r="A84" s="114" t="s">
        <v>55</v>
      </c>
      <c r="B84" s="114"/>
      <c r="C84" s="114"/>
      <c r="D84" s="114"/>
      <c r="E84" s="25" t="s">
        <v>54</v>
      </c>
      <c r="F84" s="115">
        <v>8430375.9399999995</v>
      </c>
      <c r="G84" s="115"/>
      <c r="H84" s="24">
        <v>50000</v>
      </c>
      <c r="I84" s="24">
        <f t="shared" si="1"/>
        <v>8480375.9399999995</v>
      </c>
    </row>
    <row r="85" spans="1:9" ht="35.1" customHeight="1" x14ac:dyDescent="0.25">
      <c r="A85" s="114" t="s">
        <v>53</v>
      </c>
      <c r="B85" s="114"/>
      <c r="C85" s="114"/>
      <c r="D85" s="114"/>
      <c r="E85" s="25" t="s">
        <v>52</v>
      </c>
      <c r="F85" s="115">
        <v>20568400</v>
      </c>
      <c r="G85" s="115"/>
      <c r="H85" s="24">
        <v>800</v>
      </c>
      <c r="I85" s="24">
        <f t="shared" si="1"/>
        <v>20569200</v>
      </c>
    </row>
    <row r="86" spans="1:9" ht="35.1" customHeight="1" x14ac:dyDescent="0.25">
      <c r="A86" s="114" t="s">
        <v>51</v>
      </c>
      <c r="B86" s="114"/>
      <c r="C86" s="114"/>
      <c r="D86" s="114"/>
      <c r="E86" s="25" t="s">
        <v>50</v>
      </c>
      <c r="F86" s="115">
        <v>31910691.379999999</v>
      </c>
      <c r="G86" s="115"/>
      <c r="H86" s="24">
        <v>0</v>
      </c>
      <c r="I86" s="24">
        <f t="shared" si="1"/>
        <v>31910691.379999999</v>
      </c>
    </row>
    <row r="87" spans="1:9" ht="35.1" customHeight="1" x14ac:dyDescent="0.25">
      <c r="A87" s="114" t="s">
        <v>49</v>
      </c>
      <c r="B87" s="114"/>
      <c r="C87" s="114"/>
      <c r="D87" s="114"/>
      <c r="E87" s="25" t="s">
        <v>48</v>
      </c>
      <c r="F87" s="115">
        <v>4825974.82</v>
      </c>
      <c r="G87" s="115"/>
      <c r="H87" s="24">
        <v>0</v>
      </c>
      <c r="I87" s="24">
        <f t="shared" si="1"/>
        <v>4825974.82</v>
      </c>
    </row>
    <row r="88" spans="1:9" ht="48" customHeight="1" x14ac:dyDescent="0.25">
      <c r="A88" s="116" t="s">
        <v>47</v>
      </c>
      <c r="B88" s="116"/>
      <c r="C88" s="116"/>
      <c r="D88" s="116"/>
      <c r="E88" s="116"/>
      <c r="F88" s="117">
        <f>F87+F86+F85+F84+F83+F82+F81+F80+F79+F78+F77</f>
        <v>455281587.21000004</v>
      </c>
      <c r="G88" s="117"/>
      <c r="H88" s="23">
        <f>H87+H86+H85+H84+H83+H82+H81+H80+H79+H78+H77</f>
        <v>10440246</v>
      </c>
      <c r="I88" s="23">
        <f>I87+I86+I85+I84+I83+I82+I81+I80+I79+I78+I77</f>
        <v>465721833.20999998</v>
      </c>
    </row>
    <row r="89" spans="1:9" ht="51.6" customHeight="1" x14ac:dyDescent="0.25">
      <c r="A89" s="123" t="s">
        <v>74</v>
      </c>
      <c r="B89" s="123"/>
      <c r="C89" s="123"/>
      <c r="D89" s="123"/>
      <c r="E89" s="123"/>
      <c r="F89" s="123"/>
      <c r="G89" s="123"/>
      <c r="H89" s="123"/>
      <c r="I89" s="123"/>
    </row>
    <row r="90" spans="1:9" ht="50.45" customHeight="1" x14ac:dyDescent="0.25">
      <c r="A90" s="124" t="s">
        <v>72</v>
      </c>
      <c r="B90" s="124"/>
      <c r="C90" s="124"/>
      <c r="D90" s="124"/>
      <c r="E90" s="26" t="s">
        <v>71</v>
      </c>
      <c r="F90" s="125" t="s">
        <v>45</v>
      </c>
      <c r="G90" s="125"/>
      <c r="H90" s="26" t="s">
        <v>70</v>
      </c>
      <c r="I90" s="26" t="s">
        <v>44</v>
      </c>
    </row>
    <row r="91" spans="1:9" ht="35.1" customHeight="1" x14ac:dyDescent="0.25">
      <c r="A91" s="114" t="s">
        <v>69</v>
      </c>
      <c r="B91" s="114"/>
      <c r="C91" s="114"/>
      <c r="D91" s="114"/>
      <c r="E91" s="25" t="s">
        <v>68</v>
      </c>
      <c r="F91" s="122">
        <v>67077600.640000001</v>
      </c>
      <c r="G91" s="122"/>
      <c r="H91" s="24">
        <v>0</v>
      </c>
      <c r="I91" s="24">
        <f t="shared" ref="I91:I101" si="2">H91+F91</f>
        <v>67077600.640000001</v>
      </c>
    </row>
    <row r="92" spans="1:9" ht="35.1" customHeight="1" x14ac:dyDescent="0.25">
      <c r="A92" s="114" t="s">
        <v>67</v>
      </c>
      <c r="B92" s="114"/>
      <c r="C92" s="114"/>
      <c r="D92" s="114"/>
      <c r="E92" s="25" t="s">
        <v>66</v>
      </c>
      <c r="F92" s="122">
        <v>401600</v>
      </c>
      <c r="G92" s="122"/>
      <c r="H92" s="24">
        <v>0</v>
      </c>
      <c r="I92" s="24">
        <f t="shared" si="2"/>
        <v>401600</v>
      </c>
    </row>
    <row r="93" spans="1:9" ht="35.1" customHeight="1" x14ac:dyDescent="0.25">
      <c r="A93" s="114" t="s">
        <v>65</v>
      </c>
      <c r="B93" s="114"/>
      <c r="C93" s="114"/>
      <c r="D93" s="114"/>
      <c r="E93" s="25" t="s">
        <v>64</v>
      </c>
      <c r="F93" s="115">
        <v>16889559.23</v>
      </c>
      <c r="G93" s="115"/>
      <c r="H93" s="24">
        <f>-C129</f>
        <v>-6404</v>
      </c>
      <c r="I93" s="24">
        <f t="shared" si="2"/>
        <v>16883155.23</v>
      </c>
    </row>
    <row r="94" spans="1:9" ht="35.1" customHeight="1" x14ac:dyDescent="0.25">
      <c r="A94" s="114" t="s">
        <v>63</v>
      </c>
      <c r="B94" s="114"/>
      <c r="C94" s="114"/>
      <c r="D94" s="114"/>
      <c r="E94" s="25" t="s">
        <v>62</v>
      </c>
      <c r="F94" s="115">
        <v>11084267</v>
      </c>
      <c r="G94" s="115"/>
      <c r="H94" s="24">
        <f>57683.6</f>
        <v>57683.6</v>
      </c>
      <c r="I94" s="24">
        <f t="shared" si="2"/>
        <v>11141950.6</v>
      </c>
    </row>
    <row r="95" spans="1:9" ht="35.1" customHeight="1" x14ac:dyDescent="0.25">
      <c r="A95" s="114" t="s">
        <v>61</v>
      </c>
      <c r="B95" s="114"/>
      <c r="C95" s="114"/>
      <c r="D95" s="114"/>
      <c r="E95" s="25" t="s">
        <v>60</v>
      </c>
      <c r="F95" s="115">
        <v>63269078.899999999</v>
      </c>
      <c r="G95" s="115"/>
      <c r="H95" s="24">
        <f>-C174</f>
        <v>-1135493</v>
      </c>
      <c r="I95" s="24">
        <f t="shared" si="2"/>
        <v>62133585.899999999</v>
      </c>
    </row>
    <row r="96" spans="1:9" ht="35.1" customHeight="1" x14ac:dyDescent="0.25">
      <c r="A96" s="114" t="s">
        <v>59</v>
      </c>
      <c r="B96" s="114"/>
      <c r="C96" s="114"/>
      <c r="D96" s="114"/>
      <c r="E96" s="25" t="s">
        <v>58</v>
      </c>
      <c r="F96" s="115">
        <v>60000</v>
      </c>
      <c r="G96" s="115"/>
      <c r="H96" s="24">
        <v>0</v>
      </c>
      <c r="I96" s="24">
        <f t="shared" si="2"/>
        <v>60000</v>
      </c>
    </row>
    <row r="97" spans="1:9" ht="35.1" customHeight="1" x14ac:dyDescent="0.25">
      <c r="A97" s="114" t="s">
        <v>57</v>
      </c>
      <c r="B97" s="114"/>
      <c r="C97" s="114"/>
      <c r="D97" s="114"/>
      <c r="E97" s="25" t="s">
        <v>56</v>
      </c>
      <c r="F97" s="115">
        <v>219006609.19</v>
      </c>
      <c r="G97" s="115"/>
      <c r="H97" s="24">
        <v>0</v>
      </c>
      <c r="I97" s="24">
        <f t="shared" si="2"/>
        <v>219006609.19</v>
      </c>
    </row>
    <row r="98" spans="1:9" ht="35.1" customHeight="1" x14ac:dyDescent="0.25">
      <c r="A98" s="114" t="s">
        <v>55</v>
      </c>
      <c r="B98" s="114"/>
      <c r="C98" s="114"/>
      <c r="D98" s="114"/>
      <c r="E98" s="25" t="s">
        <v>54</v>
      </c>
      <c r="F98" s="115">
        <v>7124281.3899999997</v>
      </c>
      <c r="G98" s="115"/>
      <c r="H98" s="24">
        <v>0</v>
      </c>
      <c r="I98" s="24">
        <f t="shared" si="2"/>
        <v>7124281.3899999997</v>
      </c>
    </row>
    <row r="99" spans="1:9" ht="35.1" customHeight="1" x14ac:dyDescent="0.25">
      <c r="A99" s="114" t="s">
        <v>53</v>
      </c>
      <c r="B99" s="114"/>
      <c r="C99" s="114"/>
      <c r="D99" s="114"/>
      <c r="E99" s="25" t="s">
        <v>52</v>
      </c>
      <c r="F99" s="115">
        <v>20270000</v>
      </c>
      <c r="G99" s="115"/>
      <c r="H99" s="24">
        <v>0</v>
      </c>
      <c r="I99" s="24">
        <f t="shared" si="2"/>
        <v>20270000</v>
      </c>
    </row>
    <row r="100" spans="1:9" ht="35.1" customHeight="1" x14ac:dyDescent="0.25">
      <c r="A100" s="114" t="s">
        <v>51</v>
      </c>
      <c r="B100" s="114"/>
      <c r="C100" s="114"/>
      <c r="D100" s="114"/>
      <c r="E100" s="25" t="s">
        <v>50</v>
      </c>
      <c r="F100" s="115">
        <v>31391902.530000001</v>
      </c>
      <c r="G100" s="115"/>
      <c r="H100" s="24">
        <v>0</v>
      </c>
      <c r="I100" s="24">
        <f t="shared" si="2"/>
        <v>31391902.530000001</v>
      </c>
    </row>
    <row r="101" spans="1:9" ht="35.1" customHeight="1" x14ac:dyDescent="0.25">
      <c r="A101" s="114" t="s">
        <v>49</v>
      </c>
      <c r="B101" s="114"/>
      <c r="C101" s="114"/>
      <c r="D101" s="114"/>
      <c r="E101" s="25" t="s">
        <v>48</v>
      </c>
      <c r="F101" s="115">
        <v>4846666.79</v>
      </c>
      <c r="G101" s="115"/>
      <c r="H101" s="24">
        <v>0</v>
      </c>
      <c r="I101" s="24">
        <f t="shared" si="2"/>
        <v>4846666.79</v>
      </c>
    </row>
    <row r="102" spans="1:9" ht="48" customHeight="1" x14ac:dyDescent="0.25">
      <c r="A102" s="116" t="s">
        <v>47</v>
      </c>
      <c r="B102" s="116"/>
      <c r="C102" s="116"/>
      <c r="D102" s="116"/>
      <c r="E102" s="116"/>
      <c r="F102" s="117">
        <f>F101+F100+F99+F98+F97+F96+F95+F94+F93+F92+F91</f>
        <v>441421565.66999996</v>
      </c>
      <c r="G102" s="117"/>
      <c r="H102" s="23">
        <f>H101+H100+H99+H98+H97+H96+H95+H94+H93+H92+H91</f>
        <v>-1084213.3999999999</v>
      </c>
      <c r="I102" s="23">
        <f>I101+I100+I99+I98+I97+I96+I95+I94+I93+I92+I91</f>
        <v>440337352.26999998</v>
      </c>
    </row>
    <row r="103" spans="1:9" ht="51.6" customHeight="1" x14ac:dyDescent="0.25">
      <c r="A103" s="123" t="s">
        <v>73</v>
      </c>
      <c r="B103" s="123"/>
      <c r="C103" s="123"/>
      <c r="D103" s="123"/>
      <c r="E103" s="123"/>
      <c r="F103" s="123"/>
      <c r="G103" s="123"/>
      <c r="H103" s="123"/>
      <c r="I103" s="123"/>
    </row>
    <row r="104" spans="1:9" ht="50.45" customHeight="1" x14ac:dyDescent="0.25">
      <c r="A104" s="124" t="s">
        <v>72</v>
      </c>
      <c r="B104" s="124"/>
      <c r="C104" s="124"/>
      <c r="D104" s="124"/>
      <c r="E104" s="26" t="s">
        <v>71</v>
      </c>
      <c r="F104" s="125" t="s">
        <v>45</v>
      </c>
      <c r="G104" s="125"/>
      <c r="H104" s="26" t="s">
        <v>70</v>
      </c>
      <c r="I104" s="26" t="s">
        <v>44</v>
      </c>
    </row>
    <row r="105" spans="1:9" ht="35.1" customHeight="1" x14ac:dyDescent="0.25">
      <c r="A105" s="114" t="s">
        <v>69</v>
      </c>
      <c r="B105" s="114"/>
      <c r="C105" s="114"/>
      <c r="D105" s="114"/>
      <c r="E105" s="25" t="s">
        <v>68</v>
      </c>
      <c r="F105" s="122">
        <v>66899425.640000001</v>
      </c>
      <c r="G105" s="122"/>
      <c r="H105" s="24">
        <v>0</v>
      </c>
      <c r="I105" s="24">
        <f t="shared" ref="I105:I115" si="3">H105+F105</f>
        <v>66899425.640000001</v>
      </c>
    </row>
    <row r="106" spans="1:9" ht="35.1" customHeight="1" x14ac:dyDescent="0.25">
      <c r="A106" s="114" t="s">
        <v>67</v>
      </c>
      <c r="B106" s="114"/>
      <c r="C106" s="114"/>
      <c r="D106" s="114"/>
      <c r="E106" s="25" t="s">
        <v>66</v>
      </c>
      <c r="F106" s="122">
        <v>401600</v>
      </c>
      <c r="G106" s="122"/>
      <c r="H106" s="24">
        <v>0</v>
      </c>
      <c r="I106" s="24">
        <f t="shared" si="3"/>
        <v>401600</v>
      </c>
    </row>
    <row r="107" spans="1:9" ht="35.1" customHeight="1" x14ac:dyDescent="0.25">
      <c r="A107" s="114" t="s">
        <v>65</v>
      </c>
      <c r="B107" s="114"/>
      <c r="C107" s="114"/>
      <c r="D107" s="114"/>
      <c r="E107" s="25" t="s">
        <v>64</v>
      </c>
      <c r="F107" s="115">
        <v>16976099.23</v>
      </c>
      <c r="G107" s="115"/>
      <c r="H107" s="24">
        <v>0</v>
      </c>
      <c r="I107" s="24">
        <f t="shared" si="3"/>
        <v>16976099.23</v>
      </c>
    </row>
    <row r="108" spans="1:9" ht="35.1" customHeight="1" x14ac:dyDescent="0.25">
      <c r="A108" s="114" t="s">
        <v>63</v>
      </c>
      <c r="B108" s="114"/>
      <c r="C108" s="114"/>
      <c r="D108" s="114"/>
      <c r="E108" s="25" t="s">
        <v>62</v>
      </c>
      <c r="F108" s="115">
        <v>11084931</v>
      </c>
      <c r="G108" s="115"/>
      <c r="H108" s="24">
        <v>64048.65</v>
      </c>
      <c r="I108" s="24">
        <f t="shared" si="3"/>
        <v>11148979.65</v>
      </c>
    </row>
    <row r="109" spans="1:9" ht="35.1" customHeight="1" x14ac:dyDescent="0.25">
      <c r="A109" s="114" t="s">
        <v>61</v>
      </c>
      <c r="B109" s="114"/>
      <c r="C109" s="114"/>
      <c r="D109" s="114"/>
      <c r="E109" s="25" t="s">
        <v>60</v>
      </c>
      <c r="F109" s="115">
        <v>62073201.75</v>
      </c>
      <c r="G109" s="115"/>
      <c r="H109" s="24">
        <v>0</v>
      </c>
      <c r="I109" s="24">
        <f t="shared" si="3"/>
        <v>62073201.75</v>
      </c>
    </row>
    <row r="110" spans="1:9" ht="35.1" customHeight="1" x14ac:dyDescent="0.25">
      <c r="A110" s="114" t="s">
        <v>59</v>
      </c>
      <c r="B110" s="114"/>
      <c r="C110" s="114"/>
      <c r="D110" s="114"/>
      <c r="E110" s="25" t="s">
        <v>58</v>
      </c>
      <c r="F110" s="115">
        <v>60000</v>
      </c>
      <c r="G110" s="115"/>
      <c r="H110" s="24">
        <v>0</v>
      </c>
      <c r="I110" s="24">
        <f t="shared" si="3"/>
        <v>60000</v>
      </c>
    </row>
    <row r="111" spans="1:9" ht="35.1" customHeight="1" x14ac:dyDescent="0.25">
      <c r="A111" s="114" t="s">
        <v>57</v>
      </c>
      <c r="B111" s="114"/>
      <c r="C111" s="114"/>
      <c r="D111" s="114"/>
      <c r="E111" s="25" t="s">
        <v>56</v>
      </c>
      <c r="F111" s="115">
        <v>211135095.19</v>
      </c>
      <c r="G111" s="115"/>
      <c r="H111" s="24">
        <v>0</v>
      </c>
      <c r="I111" s="24">
        <f t="shared" si="3"/>
        <v>211135095.19</v>
      </c>
    </row>
    <row r="112" spans="1:9" ht="35.1" customHeight="1" x14ac:dyDescent="0.25">
      <c r="A112" s="114" t="s">
        <v>55</v>
      </c>
      <c r="B112" s="114"/>
      <c r="C112" s="114"/>
      <c r="D112" s="114"/>
      <c r="E112" s="25" t="s">
        <v>54</v>
      </c>
      <c r="F112" s="115">
        <v>7124281.3899999997</v>
      </c>
      <c r="G112" s="115"/>
      <c r="H112" s="24">
        <v>0</v>
      </c>
      <c r="I112" s="24">
        <f t="shared" si="3"/>
        <v>7124281.3899999997</v>
      </c>
    </row>
    <row r="113" spans="1:9" ht="35.1" customHeight="1" x14ac:dyDescent="0.25">
      <c r="A113" s="114" t="s">
        <v>53</v>
      </c>
      <c r="B113" s="114"/>
      <c r="C113" s="114"/>
      <c r="D113" s="114"/>
      <c r="E113" s="25" t="s">
        <v>52</v>
      </c>
      <c r="F113" s="115">
        <v>19878900</v>
      </c>
      <c r="G113" s="115"/>
      <c r="H113" s="24">
        <v>0</v>
      </c>
      <c r="I113" s="24">
        <f t="shared" si="3"/>
        <v>19878900</v>
      </c>
    </row>
    <row r="114" spans="1:9" ht="35.1" customHeight="1" x14ac:dyDescent="0.25">
      <c r="A114" s="114" t="s">
        <v>51</v>
      </c>
      <c r="B114" s="114"/>
      <c r="C114" s="114"/>
      <c r="D114" s="114"/>
      <c r="E114" s="25" t="s">
        <v>50</v>
      </c>
      <c r="F114" s="115">
        <v>28909579.780000001</v>
      </c>
      <c r="G114" s="115"/>
      <c r="H114" s="24">
        <v>0</v>
      </c>
      <c r="I114" s="24">
        <f t="shared" si="3"/>
        <v>28909579.780000001</v>
      </c>
    </row>
    <row r="115" spans="1:9" ht="35.1" customHeight="1" x14ac:dyDescent="0.25">
      <c r="A115" s="114" t="s">
        <v>49</v>
      </c>
      <c r="B115" s="114"/>
      <c r="C115" s="114"/>
      <c r="D115" s="114"/>
      <c r="E115" s="25" t="s">
        <v>48</v>
      </c>
      <c r="F115" s="115">
        <v>4846666.79</v>
      </c>
      <c r="G115" s="115"/>
      <c r="H115" s="24">
        <v>0</v>
      </c>
      <c r="I115" s="24">
        <f t="shared" si="3"/>
        <v>4846666.79</v>
      </c>
    </row>
    <row r="116" spans="1:9" ht="48" customHeight="1" x14ac:dyDescent="0.25">
      <c r="A116" s="116" t="s">
        <v>47</v>
      </c>
      <c r="B116" s="116"/>
      <c r="C116" s="116"/>
      <c r="D116" s="116"/>
      <c r="E116" s="116"/>
      <c r="F116" s="117">
        <f>F115+F114+F113+F112+F111+F110+F109+F108+F107+F106+F105</f>
        <v>429389780.76999998</v>
      </c>
      <c r="G116" s="117"/>
      <c r="H116" s="23">
        <f>H115+H114+H113+H112+H111+H110+H109+H108+H107+H106+H105</f>
        <v>64048.65</v>
      </c>
      <c r="I116" s="23">
        <f>I115+I114+I113+I112+I111+I110+I109+I108+I107+I106+I105</f>
        <v>429453829.41999996</v>
      </c>
    </row>
    <row r="117" spans="1:9" ht="30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</row>
    <row r="118" spans="1:9" ht="30.6" customHeight="1" x14ac:dyDescent="0.25">
      <c r="A118" s="118" t="s">
        <v>46</v>
      </c>
      <c r="B118" s="118"/>
      <c r="C118" s="118"/>
      <c r="D118" s="118"/>
      <c r="E118" s="118"/>
      <c r="F118" s="118"/>
      <c r="G118" s="118"/>
      <c r="H118" s="118"/>
      <c r="I118" s="118"/>
    </row>
    <row r="119" spans="1:9" ht="44.25" customHeight="1" x14ac:dyDescent="0.25">
      <c r="A119" s="120" t="s">
        <v>45</v>
      </c>
      <c r="B119" s="120"/>
      <c r="C119" s="120"/>
      <c r="D119" s="120"/>
      <c r="E119" s="121" t="s">
        <v>44</v>
      </c>
      <c r="F119" s="121"/>
      <c r="G119" s="121"/>
      <c r="H119" s="121"/>
      <c r="I119" s="121"/>
    </row>
    <row r="120" spans="1:9" ht="44.25" customHeight="1" x14ac:dyDescent="0.25">
      <c r="A120" s="119" t="s">
        <v>43</v>
      </c>
      <c r="B120" s="119"/>
      <c r="C120" s="119"/>
      <c r="D120" s="119"/>
      <c r="E120" s="119" t="s">
        <v>42</v>
      </c>
      <c r="F120" s="119"/>
      <c r="G120" s="119"/>
      <c r="H120" s="119"/>
      <c r="I120" s="119"/>
    </row>
    <row r="121" spans="1:9" ht="18.75" x14ac:dyDescent="0.25">
      <c r="A121" s="22"/>
      <c r="B121" s="22"/>
      <c r="C121" s="22"/>
      <c r="D121" s="22"/>
      <c r="E121" s="22"/>
      <c r="F121" s="22"/>
      <c r="G121" s="22"/>
      <c r="H121" s="22"/>
      <c r="I121" s="22"/>
    </row>
    <row r="122" spans="1:9" ht="39" customHeight="1" x14ac:dyDescent="0.25">
      <c r="A122" s="50" t="s">
        <v>41</v>
      </c>
      <c r="B122" s="50"/>
      <c r="C122" s="50"/>
      <c r="D122" s="50"/>
      <c r="E122" s="50"/>
      <c r="F122" s="50"/>
      <c r="G122" s="50"/>
      <c r="H122" s="50"/>
      <c r="I122" s="50"/>
    </row>
    <row r="123" spans="1:9" ht="18.75" x14ac:dyDescent="0.25">
      <c r="A123" s="12"/>
    </row>
    <row r="124" spans="1:9" ht="18.75" x14ac:dyDescent="0.25">
      <c r="A124" s="118" t="s">
        <v>40</v>
      </c>
      <c r="B124" s="118"/>
      <c r="C124" s="118"/>
      <c r="D124" s="118"/>
      <c r="E124" s="118"/>
      <c r="F124" s="118"/>
      <c r="G124" s="118"/>
      <c r="H124" s="118"/>
      <c r="I124" s="118"/>
    </row>
    <row r="125" spans="1:9" ht="45" customHeight="1" x14ac:dyDescent="0.25">
      <c r="A125" s="111" t="s">
        <v>27</v>
      </c>
      <c r="B125" s="111"/>
      <c r="C125" s="111"/>
      <c r="D125" s="111"/>
      <c r="E125" s="111"/>
      <c r="F125" s="111"/>
      <c r="G125" s="111"/>
      <c r="H125" s="111"/>
      <c r="I125" s="111"/>
    </row>
    <row r="126" spans="1:9" ht="12" customHeight="1" x14ac:dyDescent="0.25">
      <c r="A126" s="11"/>
      <c r="B126" s="11"/>
      <c r="C126" s="11"/>
      <c r="D126" s="11"/>
      <c r="E126" s="11"/>
      <c r="F126" s="11"/>
      <c r="G126" s="11"/>
      <c r="H126" s="11"/>
      <c r="I126" s="11"/>
    </row>
    <row r="127" spans="1:9" ht="47.45" customHeight="1" x14ac:dyDescent="0.25">
      <c r="A127" s="67" t="s">
        <v>12</v>
      </c>
      <c r="B127" s="68"/>
      <c r="C127" s="67" t="s">
        <v>11</v>
      </c>
      <c r="D127" s="69"/>
      <c r="E127" s="69"/>
      <c r="F127" s="69"/>
      <c r="G127" s="69"/>
      <c r="H127" s="69"/>
      <c r="I127" s="68"/>
    </row>
    <row r="128" spans="1:9" ht="18.75" customHeight="1" x14ac:dyDescent="0.25">
      <c r="A128" s="84" t="s">
        <v>10</v>
      </c>
      <c r="B128" s="85"/>
      <c r="C128" s="86" t="s">
        <v>8</v>
      </c>
      <c r="D128" s="87"/>
      <c r="E128" s="88"/>
      <c r="F128" s="89" t="s">
        <v>6</v>
      </c>
      <c r="G128" s="90"/>
      <c r="H128" s="9" t="s">
        <v>8</v>
      </c>
      <c r="I128" s="8" t="s">
        <v>4</v>
      </c>
    </row>
    <row r="129" spans="1:9" ht="18.75" customHeight="1" x14ac:dyDescent="0.25">
      <c r="A129" s="84" t="s">
        <v>9</v>
      </c>
      <c r="B129" s="85"/>
      <c r="C129" s="86">
        <v>6404</v>
      </c>
      <c r="D129" s="87"/>
      <c r="E129" s="88"/>
      <c r="F129" s="89" t="s">
        <v>6</v>
      </c>
      <c r="G129" s="90"/>
      <c r="H129" s="9" t="s">
        <v>5</v>
      </c>
      <c r="I129" s="7" t="s">
        <v>4</v>
      </c>
    </row>
    <row r="130" spans="1:9" ht="36" customHeight="1" x14ac:dyDescent="0.25">
      <c r="A130" s="91" t="s">
        <v>7</v>
      </c>
      <c r="B130" s="92"/>
      <c r="C130" s="93">
        <v>16889559</v>
      </c>
      <c r="D130" s="94"/>
      <c r="E130" s="95"/>
      <c r="F130" s="96" t="s">
        <v>6</v>
      </c>
      <c r="G130" s="97"/>
      <c r="H130" s="5">
        <v>23</v>
      </c>
      <c r="I130" s="5" t="s">
        <v>4</v>
      </c>
    </row>
    <row r="131" spans="1:9" ht="85.5" customHeight="1" x14ac:dyDescent="0.25">
      <c r="A131" s="80" t="s">
        <v>3</v>
      </c>
      <c r="B131" s="80"/>
      <c r="C131" s="112" t="s">
        <v>39</v>
      </c>
      <c r="D131" s="112"/>
      <c r="E131" s="112"/>
      <c r="F131" s="112"/>
      <c r="G131" s="112"/>
      <c r="H131" s="112"/>
      <c r="I131" s="112"/>
    </row>
    <row r="132" spans="1:9" ht="18.75" x14ac:dyDescent="0.25">
      <c r="A132" s="22"/>
      <c r="B132" s="22"/>
      <c r="C132" s="22"/>
      <c r="D132" s="22"/>
      <c r="E132" s="22"/>
      <c r="F132" s="22"/>
      <c r="G132" s="22"/>
      <c r="H132" s="22"/>
      <c r="I132" s="22"/>
    </row>
    <row r="133" spans="1:9" ht="17.45" customHeight="1" x14ac:dyDescent="0.25">
      <c r="A133" s="50" t="s">
        <v>38</v>
      </c>
      <c r="B133" s="50"/>
      <c r="C133" s="50"/>
      <c r="D133" s="50"/>
      <c r="E133" s="50"/>
      <c r="F133" s="50"/>
      <c r="G133" s="50"/>
      <c r="H133" s="50"/>
      <c r="I133" s="50"/>
    </row>
    <row r="134" spans="1:9" ht="17.45" customHeight="1" x14ac:dyDescent="0.25">
      <c r="A134" s="12"/>
    </row>
    <row r="135" spans="1:9" ht="17.45" customHeight="1" x14ac:dyDescent="0.25">
      <c r="A135" s="51" t="s">
        <v>37</v>
      </c>
      <c r="B135" s="51"/>
      <c r="C135" s="51"/>
      <c r="D135" s="51"/>
      <c r="E135" s="51"/>
      <c r="F135" s="51"/>
      <c r="G135" s="51"/>
      <c r="H135" s="51"/>
      <c r="I135" s="51"/>
    </row>
    <row r="136" spans="1:9" ht="18" customHeight="1" x14ac:dyDescent="0.3">
      <c r="A136" s="113" t="s">
        <v>17</v>
      </c>
      <c r="B136" s="113"/>
      <c r="C136" s="113"/>
      <c r="D136" s="113"/>
      <c r="E136" s="113"/>
      <c r="F136" s="113"/>
      <c r="G136" s="113"/>
      <c r="H136" s="113"/>
      <c r="I136" s="113"/>
    </row>
    <row r="137" spans="1:9" ht="17.45" customHeight="1" x14ac:dyDescent="0.25">
      <c r="A137" s="4"/>
    </row>
    <row r="138" spans="1:9" ht="17.45" customHeight="1" x14ac:dyDescent="0.25">
      <c r="A138" s="67" t="s">
        <v>12</v>
      </c>
      <c r="B138" s="68"/>
      <c r="C138" s="67" t="s">
        <v>11</v>
      </c>
      <c r="D138" s="69"/>
      <c r="E138" s="69"/>
      <c r="F138" s="69"/>
      <c r="G138" s="69"/>
      <c r="H138" s="69"/>
      <c r="I138" s="68"/>
    </row>
    <row r="139" spans="1:9" ht="17.45" customHeight="1" x14ac:dyDescent="0.25">
      <c r="A139" s="84" t="s">
        <v>10</v>
      </c>
      <c r="B139" s="85"/>
      <c r="C139" s="86">
        <v>1488046</v>
      </c>
      <c r="D139" s="87"/>
      <c r="E139" s="88"/>
      <c r="F139" s="89" t="s">
        <v>6</v>
      </c>
      <c r="G139" s="90"/>
      <c r="H139" s="9" t="s">
        <v>36</v>
      </c>
      <c r="I139" s="8" t="s">
        <v>4</v>
      </c>
    </row>
    <row r="140" spans="1:9" ht="17.45" customHeight="1" x14ac:dyDescent="0.25">
      <c r="A140" s="84" t="s">
        <v>9</v>
      </c>
      <c r="B140" s="85"/>
      <c r="C140" s="86" t="s">
        <v>8</v>
      </c>
      <c r="D140" s="87"/>
      <c r="E140" s="88"/>
      <c r="F140" s="89" t="s">
        <v>6</v>
      </c>
      <c r="G140" s="90"/>
      <c r="H140" s="21" t="s">
        <v>8</v>
      </c>
      <c r="I140" s="7" t="s">
        <v>4</v>
      </c>
    </row>
    <row r="141" spans="1:9" ht="17.45" customHeight="1" x14ac:dyDescent="0.25">
      <c r="A141" s="91" t="s">
        <v>7</v>
      </c>
      <c r="B141" s="92"/>
      <c r="C141" s="93">
        <v>14467302</v>
      </c>
      <c r="D141" s="94"/>
      <c r="E141" s="95"/>
      <c r="F141" s="96" t="s">
        <v>6</v>
      </c>
      <c r="G141" s="97"/>
      <c r="H141" s="5">
        <v>26</v>
      </c>
      <c r="I141" s="5" t="s">
        <v>4</v>
      </c>
    </row>
    <row r="142" spans="1:9" ht="43.15" customHeight="1" x14ac:dyDescent="0.25">
      <c r="A142" s="132" t="s">
        <v>3</v>
      </c>
      <c r="B142" s="133"/>
      <c r="C142" s="131">
        <v>51562</v>
      </c>
      <c r="D142" s="131"/>
      <c r="E142" s="81" t="s">
        <v>31</v>
      </c>
      <c r="F142" s="82"/>
      <c r="G142" s="82"/>
      <c r="H142" s="82"/>
      <c r="I142" s="83"/>
    </row>
    <row r="143" spans="1:9" ht="52.5" customHeight="1" x14ac:dyDescent="0.25">
      <c r="A143" s="134"/>
      <c r="B143" s="135"/>
      <c r="C143" s="109">
        <f>C139-C142+0.26</f>
        <v>1436484.26</v>
      </c>
      <c r="D143" s="109"/>
      <c r="E143" s="82" t="s">
        <v>35</v>
      </c>
      <c r="F143" s="82"/>
      <c r="G143" s="82"/>
      <c r="H143" s="82"/>
      <c r="I143" s="83"/>
    </row>
    <row r="144" spans="1:9" ht="17.45" customHeight="1" x14ac:dyDescent="0.25">
      <c r="A144" s="3"/>
      <c r="B144" s="3"/>
      <c r="C144" s="1"/>
      <c r="D144" s="1"/>
      <c r="E144" s="1"/>
      <c r="F144" s="1"/>
      <c r="G144" s="1"/>
      <c r="H144" s="1"/>
      <c r="I144" s="1"/>
    </row>
    <row r="145" spans="1:9" ht="21" customHeight="1" x14ac:dyDescent="0.3">
      <c r="A145" s="113" t="s">
        <v>27</v>
      </c>
      <c r="B145" s="113"/>
      <c r="C145" s="113"/>
      <c r="D145" s="113"/>
      <c r="E145" s="113"/>
      <c r="F145" s="113"/>
      <c r="G145" s="113"/>
      <c r="H145" s="113"/>
      <c r="I145" s="113"/>
    </row>
    <row r="146" spans="1:9" ht="17.45" customHeight="1" x14ac:dyDescent="0.25">
      <c r="A146" s="4"/>
    </row>
    <row r="147" spans="1:9" ht="17.45" customHeight="1" x14ac:dyDescent="0.25">
      <c r="A147" s="67" t="s">
        <v>12</v>
      </c>
      <c r="B147" s="68"/>
      <c r="C147" s="67" t="s">
        <v>11</v>
      </c>
      <c r="D147" s="69"/>
      <c r="E147" s="69"/>
      <c r="F147" s="69"/>
      <c r="G147" s="69"/>
      <c r="H147" s="69"/>
      <c r="I147" s="68"/>
    </row>
    <row r="148" spans="1:9" ht="17.45" customHeight="1" x14ac:dyDescent="0.25">
      <c r="A148" s="84" t="s">
        <v>10</v>
      </c>
      <c r="B148" s="85"/>
      <c r="C148" s="86">
        <v>57683</v>
      </c>
      <c r="D148" s="87"/>
      <c r="E148" s="88"/>
      <c r="F148" s="89" t="s">
        <v>6</v>
      </c>
      <c r="G148" s="90"/>
      <c r="H148" s="9" t="s">
        <v>34</v>
      </c>
      <c r="I148" s="8" t="s">
        <v>4</v>
      </c>
    </row>
    <row r="149" spans="1:9" ht="17.45" customHeight="1" x14ac:dyDescent="0.25">
      <c r="A149" s="84" t="s">
        <v>9</v>
      </c>
      <c r="B149" s="85"/>
      <c r="C149" s="86" t="s">
        <v>8</v>
      </c>
      <c r="D149" s="87"/>
      <c r="E149" s="88"/>
      <c r="F149" s="89" t="s">
        <v>6</v>
      </c>
      <c r="G149" s="90"/>
      <c r="H149" s="21" t="s">
        <v>8</v>
      </c>
      <c r="I149" s="7" t="s">
        <v>4</v>
      </c>
    </row>
    <row r="150" spans="1:9" ht="17.45" customHeight="1" x14ac:dyDescent="0.25">
      <c r="A150" s="91" t="s">
        <v>7</v>
      </c>
      <c r="B150" s="92"/>
      <c r="C150" s="93">
        <v>11141950</v>
      </c>
      <c r="D150" s="94"/>
      <c r="E150" s="95"/>
      <c r="F150" s="96" t="s">
        <v>6</v>
      </c>
      <c r="G150" s="97"/>
      <c r="H150" s="5">
        <v>60</v>
      </c>
      <c r="I150" s="5" t="s">
        <v>4</v>
      </c>
    </row>
    <row r="151" spans="1:9" ht="43.15" customHeight="1" x14ac:dyDescent="0.25">
      <c r="A151" s="80" t="s">
        <v>3</v>
      </c>
      <c r="B151" s="80"/>
      <c r="C151" s="81" t="s">
        <v>31</v>
      </c>
      <c r="D151" s="82"/>
      <c r="E151" s="82"/>
      <c r="F151" s="82"/>
      <c r="G151" s="82"/>
      <c r="H151" s="82"/>
      <c r="I151" s="83"/>
    </row>
    <row r="152" spans="1:9" ht="17.45" customHeight="1" x14ac:dyDescent="0.25">
      <c r="A152" s="3"/>
      <c r="B152" s="3"/>
      <c r="C152" s="1"/>
      <c r="D152" s="1"/>
      <c r="E152" s="1"/>
      <c r="F152" s="1"/>
      <c r="G152" s="1"/>
      <c r="H152" s="1"/>
      <c r="I152" s="1"/>
    </row>
    <row r="153" spans="1:9" ht="34.15" customHeight="1" x14ac:dyDescent="0.3">
      <c r="A153" s="113" t="s">
        <v>33</v>
      </c>
      <c r="B153" s="113"/>
      <c r="C153" s="113"/>
      <c r="D153" s="113"/>
      <c r="E153" s="113"/>
      <c r="F153" s="113"/>
      <c r="G153" s="113"/>
      <c r="H153" s="113"/>
      <c r="I153" s="113"/>
    </row>
    <row r="154" spans="1:9" ht="17.45" customHeight="1" x14ac:dyDescent="0.25">
      <c r="A154" s="4"/>
    </row>
    <row r="155" spans="1:9" ht="17.45" customHeight="1" x14ac:dyDescent="0.25">
      <c r="A155" s="67" t="s">
        <v>12</v>
      </c>
      <c r="B155" s="68"/>
      <c r="C155" s="67" t="s">
        <v>11</v>
      </c>
      <c r="D155" s="69"/>
      <c r="E155" s="69"/>
      <c r="F155" s="69"/>
      <c r="G155" s="69"/>
      <c r="H155" s="69"/>
      <c r="I155" s="68"/>
    </row>
    <row r="156" spans="1:9" ht="17.45" customHeight="1" x14ac:dyDescent="0.25">
      <c r="A156" s="84" t="s">
        <v>10</v>
      </c>
      <c r="B156" s="85"/>
      <c r="C156" s="86">
        <v>64048</v>
      </c>
      <c r="D156" s="87"/>
      <c r="E156" s="88"/>
      <c r="F156" s="89" t="s">
        <v>6</v>
      </c>
      <c r="G156" s="90"/>
      <c r="H156" s="9" t="s">
        <v>32</v>
      </c>
      <c r="I156" s="8" t="s">
        <v>4</v>
      </c>
    </row>
    <row r="157" spans="1:9" ht="17.45" customHeight="1" x14ac:dyDescent="0.25">
      <c r="A157" s="84" t="s">
        <v>9</v>
      </c>
      <c r="B157" s="85"/>
      <c r="C157" s="86" t="s">
        <v>8</v>
      </c>
      <c r="D157" s="87"/>
      <c r="E157" s="88"/>
      <c r="F157" s="89" t="s">
        <v>6</v>
      </c>
      <c r="G157" s="90"/>
      <c r="H157" s="21" t="s">
        <v>8</v>
      </c>
      <c r="I157" s="7" t="s">
        <v>4</v>
      </c>
    </row>
    <row r="158" spans="1:9" ht="17.45" customHeight="1" x14ac:dyDescent="0.25">
      <c r="A158" s="91" t="s">
        <v>7</v>
      </c>
      <c r="B158" s="92"/>
      <c r="C158" s="93">
        <v>11148979</v>
      </c>
      <c r="D158" s="94"/>
      <c r="E158" s="95"/>
      <c r="F158" s="96" t="s">
        <v>6</v>
      </c>
      <c r="G158" s="97"/>
      <c r="H158" s="5">
        <v>65</v>
      </c>
      <c r="I158" s="5" t="s">
        <v>4</v>
      </c>
    </row>
    <row r="159" spans="1:9" ht="43.15" customHeight="1" x14ac:dyDescent="0.25">
      <c r="A159" s="80" t="s">
        <v>3</v>
      </c>
      <c r="B159" s="80"/>
      <c r="C159" s="81" t="s">
        <v>31</v>
      </c>
      <c r="D159" s="82"/>
      <c r="E159" s="82"/>
      <c r="F159" s="82"/>
      <c r="G159" s="82"/>
      <c r="H159" s="82"/>
      <c r="I159" s="83"/>
    </row>
    <row r="160" spans="1:9" ht="17.45" customHeight="1" x14ac:dyDescent="0.25">
      <c r="A160" s="3"/>
      <c r="B160" s="3"/>
      <c r="C160" s="1"/>
      <c r="D160" s="1"/>
      <c r="E160" s="1"/>
      <c r="F160" s="1"/>
      <c r="G160" s="1"/>
      <c r="H160" s="1"/>
      <c r="I160" s="1"/>
    </row>
    <row r="161" spans="1:9" ht="69.75" customHeight="1" x14ac:dyDescent="0.25">
      <c r="A161" s="50" t="s">
        <v>30</v>
      </c>
      <c r="B161" s="50"/>
      <c r="C161" s="50"/>
      <c r="D161" s="50"/>
      <c r="E161" s="50"/>
      <c r="F161" s="50"/>
      <c r="G161" s="50"/>
      <c r="H161" s="50"/>
      <c r="I161" s="50"/>
    </row>
    <row r="162" spans="1:9" ht="18.75" customHeight="1" x14ac:dyDescent="0.25">
      <c r="A162" s="51" t="s">
        <v>29</v>
      </c>
      <c r="B162" s="51"/>
      <c r="C162" s="51"/>
      <c r="D162" s="51"/>
      <c r="E162" s="51"/>
      <c r="F162" s="51"/>
      <c r="G162" s="51"/>
      <c r="H162" s="51"/>
      <c r="I162" s="51"/>
    </row>
    <row r="163" spans="1:9" ht="41.45" customHeight="1" x14ac:dyDescent="0.3">
      <c r="A163" s="113" t="s">
        <v>17</v>
      </c>
      <c r="B163" s="113"/>
      <c r="C163" s="113"/>
      <c r="D163" s="113"/>
      <c r="E163" s="113"/>
      <c r="F163" s="113"/>
      <c r="G163" s="113"/>
      <c r="H163" s="113"/>
      <c r="I163" s="113"/>
    </row>
    <row r="164" spans="1:9" ht="18.75" customHeight="1" x14ac:dyDescent="0.25">
      <c r="A164" s="19"/>
      <c r="B164" s="19"/>
      <c r="C164" s="19"/>
      <c r="D164" s="19"/>
      <c r="E164" s="19"/>
      <c r="F164" s="19"/>
      <c r="G164" s="19"/>
      <c r="H164" s="19"/>
      <c r="I164" s="19"/>
    </row>
    <row r="165" spans="1:9" ht="29.45" customHeight="1" x14ac:dyDescent="0.25">
      <c r="A165" s="67" t="s">
        <v>12</v>
      </c>
      <c r="B165" s="68"/>
      <c r="C165" s="67" t="s">
        <v>11</v>
      </c>
      <c r="D165" s="69"/>
      <c r="E165" s="69"/>
      <c r="F165" s="69"/>
      <c r="G165" s="69"/>
      <c r="H165" s="69"/>
      <c r="I165" s="68"/>
    </row>
    <row r="166" spans="1:9" ht="22.9" customHeight="1" x14ac:dyDescent="0.25">
      <c r="A166" s="84" t="s">
        <v>10</v>
      </c>
      <c r="B166" s="85"/>
      <c r="C166" s="86">
        <v>928840</v>
      </c>
      <c r="D166" s="87"/>
      <c r="E166" s="88"/>
      <c r="F166" s="89" t="s">
        <v>6</v>
      </c>
      <c r="G166" s="90"/>
      <c r="H166" s="9" t="s">
        <v>5</v>
      </c>
      <c r="I166" s="8" t="s">
        <v>4</v>
      </c>
    </row>
    <row r="167" spans="1:9" ht="18.75" customHeight="1" x14ac:dyDescent="0.25">
      <c r="A167" s="84" t="s">
        <v>9</v>
      </c>
      <c r="B167" s="85"/>
      <c r="C167" s="86" t="s">
        <v>8</v>
      </c>
      <c r="D167" s="87"/>
      <c r="E167" s="88"/>
      <c r="F167" s="89" t="s">
        <v>6</v>
      </c>
      <c r="G167" s="90"/>
      <c r="H167" s="21" t="s">
        <v>8</v>
      </c>
      <c r="I167" s="7" t="s">
        <v>4</v>
      </c>
    </row>
    <row r="168" spans="1:9" ht="18.75" customHeight="1" x14ac:dyDescent="0.25">
      <c r="A168" s="91" t="s">
        <v>7</v>
      </c>
      <c r="B168" s="92"/>
      <c r="C168" s="93">
        <v>68287635</v>
      </c>
      <c r="D168" s="94"/>
      <c r="E168" s="95"/>
      <c r="F168" s="96" t="s">
        <v>6</v>
      </c>
      <c r="G168" s="97"/>
      <c r="H168" s="5">
        <v>39</v>
      </c>
      <c r="I168" s="5" t="s">
        <v>4</v>
      </c>
    </row>
    <row r="169" spans="1:9" s="10" customFormat="1" ht="53.45" customHeight="1" x14ac:dyDescent="0.25">
      <c r="A169" s="84" t="s">
        <v>3</v>
      </c>
      <c r="B169" s="85"/>
      <c r="C169" s="101" t="s">
        <v>28</v>
      </c>
      <c r="D169" s="102"/>
      <c r="E169" s="102"/>
      <c r="F169" s="102"/>
      <c r="G169" s="102"/>
      <c r="H169" s="102"/>
      <c r="I169" s="103"/>
    </row>
    <row r="170" spans="1:9" ht="41.45" customHeight="1" x14ac:dyDescent="0.3">
      <c r="A170" s="113" t="s">
        <v>27</v>
      </c>
      <c r="B170" s="113"/>
      <c r="C170" s="113"/>
      <c r="D170" s="113"/>
      <c r="E170" s="113"/>
      <c r="F170" s="113"/>
      <c r="G170" s="113"/>
      <c r="H170" s="113"/>
      <c r="I170" s="113"/>
    </row>
    <row r="171" spans="1:9" ht="18.75" customHeight="1" x14ac:dyDescent="0.25">
      <c r="A171" s="19"/>
      <c r="B171" s="19"/>
      <c r="C171" s="19"/>
      <c r="D171" s="19"/>
      <c r="E171" s="19"/>
      <c r="F171" s="19"/>
      <c r="G171" s="19"/>
      <c r="H171" s="19"/>
      <c r="I171" s="19"/>
    </row>
    <row r="172" spans="1:9" ht="29.45" customHeight="1" x14ac:dyDescent="0.25">
      <c r="A172" s="67" t="s">
        <v>12</v>
      </c>
      <c r="B172" s="68"/>
      <c r="C172" s="67" t="s">
        <v>11</v>
      </c>
      <c r="D172" s="69"/>
      <c r="E172" s="69"/>
      <c r="F172" s="69"/>
      <c r="G172" s="69"/>
      <c r="H172" s="69"/>
      <c r="I172" s="68"/>
    </row>
    <row r="173" spans="1:9" ht="22.9" customHeight="1" x14ac:dyDescent="0.25">
      <c r="A173" s="84" t="s">
        <v>10</v>
      </c>
      <c r="B173" s="85"/>
      <c r="C173" s="86" t="s">
        <v>8</v>
      </c>
      <c r="D173" s="87"/>
      <c r="E173" s="88"/>
      <c r="F173" s="89" t="s">
        <v>6</v>
      </c>
      <c r="G173" s="90"/>
      <c r="H173" s="9" t="s">
        <v>8</v>
      </c>
      <c r="I173" s="8" t="s">
        <v>4</v>
      </c>
    </row>
    <row r="174" spans="1:9" ht="18.75" customHeight="1" x14ac:dyDescent="0.25">
      <c r="A174" s="84" t="s">
        <v>9</v>
      </c>
      <c r="B174" s="85"/>
      <c r="C174" s="86">
        <v>1135493</v>
      </c>
      <c r="D174" s="87"/>
      <c r="E174" s="88"/>
      <c r="F174" s="89" t="s">
        <v>6</v>
      </c>
      <c r="G174" s="90"/>
      <c r="H174" s="21" t="s">
        <v>26</v>
      </c>
      <c r="I174" s="7" t="s">
        <v>4</v>
      </c>
    </row>
    <row r="175" spans="1:9" ht="18.75" customHeight="1" x14ac:dyDescent="0.25">
      <c r="A175" s="91" t="s">
        <v>7</v>
      </c>
      <c r="B175" s="92"/>
      <c r="C175" s="93">
        <v>62133585</v>
      </c>
      <c r="D175" s="94"/>
      <c r="E175" s="95"/>
      <c r="F175" s="96" t="s">
        <v>6</v>
      </c>
      <c r="G175" s="97"/>
      <c r="H175" s="5">
        <v>24</v>
      </c>
      <c r="I175" s="5" t="s">
        <v>4</v>
      </c>
    </row>
    <row r="176" spans="1:9" s="10" customFormat="1" ht="57" customHeight="1" x14ac:dyDescent="0.25">
      <c r="A176" s="84" t="s">
        <v>3</v>
      </c>
      <c r="B176" s="85"/>
      <c r="C176" s="101" t="s">
        <v>25</v>
      </c>
      <c r="D176" s="102"/>
      <c r="E176" s="102"/>
      <c r="F176" s="102"/>
      <c r="G176" s="102"/>
      <c r="H176" s="102"/>
      <c r="I176" s="103"/>
    </row>
    <row r="177" spans="1:9" ht="9" customHeight="1" x14ac:dyDescent="0.25">
      <c r="A177" s="12"/>
    </row>
    <row r="178" spans="1:9" ht="24" customHeight="1" x14ac:dyDescent="0.25">
      <c r="A178" s="50" t="s">
        <v>24</v>
      </c>
      <c r="B178" s="50"/>
      <c r="C178" s="50"/>
      <c r="D178" s="50"/>
      <c r="E178" s="50"/>
      <c r="F178" s="50"/>
      <c r="G178" s="50"/>
      <c r="H178" s="50"/>
      <c r="I178" s="50"/>
    </row>
    <row r="179" spans="1:9" ht="18.75" customHeight="1" x14ac:dyDescent="0.25">
      <c r="A179" s="12"/>
      <c r="B179" s="20"/>
      <c r="C179" s="20"/>
      <c r="D179" s="20"/>
      <c r="E179" s="20"/>
      <c r="F179" s="20"/>
      <c r="G179" s="20"/>
      <c r="H179" s="20"/>
      <c r="I179" s="20"/>
    </row>
    <row r="180" spans="1:9" ht="18.75" customHeight="1" x14ac:dyDescent="0.25">
      <c r="A180" s="51" t="s">
        <v>23</v>
      </c>
      <c r="B180" s="51"/>
      <c r="C180" s="51"/>
      <c r="D180" s="51"/>
      <c r="E180" s="51"/>
      <c r="F180" s="51"/>
      <c r="G180" s="51"/>
      <c r="H180" s="51"/>
      <c r="I180" s="51"/>
    </row>
    <row r="181" spans="1:9" ht="25.15" customHeight="1" x14ac:dyDescent="0.3">
      <c r="A181" s="113" t="s">
        <v>17</v>
      </c>
      <c r="B181" s="113"/>
      <c r="C181" s="113"/>
      <c r="D181" s="113"/>
      <c r="E181" s="113"/>
      <c r="F181" s="113"/>
      <c r="G181" s="113"/>
      <c r="H181" s="113"/>
      <c r="I181" s="113"/>
    </row>
    <row r="182" spans="1:9" ht="18.75" customHeight="1" x14ac:dyDescent="0.25">
      <c r="A182" s="19"/>
      <c r="B182" s="19"/>
      <c r="C182" s="19"/>
      <c r="D182" s="19"/>
      <c r="E182" s="19"/>
      <c r="F182" s="19"/>
      <c r="G182" s="19"/>
      <c r="H182" s="19"/>
      <c r="I182" s="19"/>
    </row>
    <row r="183" spans="1:9" ht="34.9" customHeight="1" x14ac:dyDescent="0.25">
      <c r="A183" s="98" t="s">
        <v>12</v>
      </c>
      <c r="B183" s="99"/>
      <c r="C183" s="98" t="s">
        <v>11</v>
      </c>
      <c r="D183" s="100"/>
      <c r="E183" s="100"/>
      <c r="F183" s="100"/>
      <c r="G183" s="100"/>
      <c r="H183" s="100"/>
      <c r="I183" s="99"/>
    </row>
    <row r="184" spans="1:9" ht="29.45" customHeight="1" x14ac:dyDescent="0.25">
      <c r="A184" s="42" t="s">
        <v>10</v>
      </c>
      <c r="B184" s="44"/>
      <c r="C184" s="104">
        <v>522814</v>
      </c>
      <c r="D184" s="105"/>
      <c r="E184" s="106"/>
      <c r="F184" s="107" t="s">
        <v>6</v>
      </c>
      <c r="G184" s="108"/>
      <c r="H184" s="18" t="s">
        <v>5</v>
      </c>
      <c r="I184" s="17" t="s">
        <v>4</v>
      </c>
    </row>
    <row r="185" spans="1:9" ht="33.6" customHeight="1" x14ac:dyDescent="0.25">
      <c r="A185" s="42" t="s">
        <v>9</v>
      </c>
      <c r="B185" s="44"/>
      <c r="C185" s="104" t="s">
        <v>8</v>
      </c>
      <c r="D185" s="105"/>
      <c r="E185" s="106"/>
      <c r="F185" s="107" t="s">
        <v>6</v>
      </c>
      <c r="G185" s="108"/>
      <c r="H185" s="16" t="s">
        <v>8</v>
      </c>
      <c r="I185" s="16" t="s">
        <v>4</v>
      </c>
    </row>
    <row r="186" spans="1:9" ht="40.15" customHeight="1" thickBot="1" x14ac:dyDescent="0.3">
      <c r="A186" s="56" t="s">
        <v>7</v>
      </c>
      <c r="B186" s="57"/>
      <c r="C186" s="58">
        <v>222227794</v>
      </c>
      <c r="D186" s="59"/>
      <c r="E186" s="60"/>
      <c r="F186" s="61" t="s">
        <v>6</v>
      </c>
      <c r="G186" s="62"/>
      <c r="H186" s="15" t="s">
        <v>22</v>
      </c>
      <c r="I186" s="14" t="s">
        <v>4</v>
      </c>
    </row>
    <row r="187" spans="1:9" ht="73.5" customHeight="1" thickBot="1" x14ac:dyDescent="0.3">
      <c r="A187" s="52" t="s">
        <v>3</v>
      </c>
      <c r="B187" s="53"/>
      <c r="C187" s="70">
        <v>250000</v>
      </c>
      <c r="D187" s="71"/>
      <c r="E187" s="72" t="s">
        <v>21</v>
      </c>
      <c r="F187" s="73"/>
      <c r="G187" s="73"/>
      <c r="H187" s="73"/>
      <c r="I187" s="74"/>
    </row>
    <row r="188" spans="1:9" ht="81.75" customHeight="1" thickBot="1" x14ac:dyDescent="0.3">
      <c r="A188" s="54"/>
      <c r="B188" s="55"/>
      <c r="C188" s="75">
        <v>272814</v>
      </c>
      <c r="D188" s="76"/>
      <c r="E188" s="77" t="s">
        <v>20</v>
      </c>
      <c r="F188" s="78"/>
      <c r="G188" s="78"/>
      <c r="H188" s="78"/>
      <c r="I188" s="79"/>
    </row>
    <row r="189" spans="1:9" ht="19.149999999999999" customHeight="1" x14ac:dyDescent="0.25">
      <c r="A189" s="3"/>
      <c r="B189" s="3"/>
      <c r="C189" s="1"/>
      <c r="D189" s="1"/>
      <c r="E189" s="1"/>
      <c r="F189" s="1"/>
      <c r="G189" s="1"/>
      <c r="H189" s="1"/>
      <c r="I189" s="1"/>
    </row>
    <row r="190" spans="1:9" ht="18.75" x14ac:dyDescent="0.25">
      <c r="A190" s="50" t="s">
        <v>19</v>
      </c>
      <c r="B190" s="50"/>
      <c r="C190" s="50"/>
      <c r="D190" s="50"/>
      <c r="E190" s="50"/>
      <c r="F190" s="50"/>
      <c r="G190" s="50"/>
      <c r="H190" s="50"/>
      <c r="I190" s="50"/>
    </row>
    <row r="191" spans="1:9" ht="18.75" x14ac:dyDescent="0.25">
      <c r="A191" s="12"/>
    </row>
    <row r="192" spans="1:9" ht="18.75" x14ac:dyDescent="0.25">
      <c r="A192" s="51" t="s">
        <v>18</v>
      </c>
      <c r="B192" s="51"/>
      <c r="C192" s="51"/>
      <c r="D192" s="51"/>
      <c r="E192" s="51"/>
      <c r="F192" s="51"/>
      <c r="G192" s="51"/>
      <c r="H192" s="51"/>
      <c r="I192" s="51"/>
    </row>
    <row r="193" spans="1:9" ht="42.75" customHeight="1" x14ac:dyDescent="0.25">
      <c r="A193" s="111" t="s">
        <v>17</v>
      </c>
      <c r="B193" s="111"/>
      <c r="C193" s="111"/>
      <c r="D193" s="111"/>
      <c r="E193" s="111"/>
      <c r="F193" s="111"/>
      <c r="G193" s="111"/>
      <c r="H193" s="111"/>
      <c r="I193" s="111"/>
    </row>
    <row r="194" spans="1:9" ht="18.75" x14ac:dyDescent="0.25">
      <c r="A194" s="11"/>
      <c r="B194" s="11"/>
      <c r="C194" s="11"/>
      <c r="D194" s="11"/>
      <c r="E194" s="11"/>
      <c r="F194" s="11"/>
      <c r="G194" s="11"/>
      <c r="H194" s="11"/>
      <c r="I194" s="11"/>
    </row>
    <row r="195" spans="1:9" ht="41.45" customHeight="1" x14ac:dyDescent="0.25">
      <c r="A195" s="64" t="s">
        <v>12</v>
      </c>
      <c r="B195" s="64"/>
      <c r="C195" s="64" t="s">
        <v>11</v>
      </c>
      <c r="D195" s="64"/>
      <c r="E195" s="64"/>
      <c r="F195" s="64"/>
      <c r="G195" s="64"/>
      <c r="H195" s="64"/>
      <c r="I195" s="64"/>
    </row>
    <row r="196" spans="1:9" ht="41.45" customHeight="1" x14ac:dyDescent="0.25">
      <c r="A196" s="63" t="s">
        <v>10</v>
      </c>
      <c r="B196" s="63"/>
      <c r="C196" s="65">
        <v>50000</v>
      </c>
      <c r="D196" s="65"/>
      <c r="E196" s="65"/>
      <c r="F196" s="66" t="s">
        <v>6</v>
      </c>
      <c r="G196" s="66"/>
      <c r="H196" s="9" t="s">
        <v>5</v>
      </c>
      <c r="I196" s="8" t="s">
        <v>4</v>
      </c>
    </row>
    <row r="197" spans="1:9" ht="18.75" x14ac:dyDescent="0.25">
      <c r="A197" s="63" t="s">
        <v>9</v>
      </c>
      <c r="B197" s="63"/>
      <c r="C197" s="65" t="s">
        <v>8</v>
      </c>
      <c r="D197" s="65"/>
      <c r="E197" s="65"/>
      <c r="F197" s="66" t="s">
        <v>6</v>
      </c>
      <c r="G197" s="66"/>
      <c r="H197" s="7" t="s">
        <v>8</v>
      </c>
      <c r="I197" s="7" t="s">
        <v>4</v>
      </c>
    </row>
    <row r="198" spans="1:9" ht="18.75" x14ac:dyDescent="0.25">
      <c r="A198" s="47" t="s">
        <v>7</v>
      </c>
      <c r="B198" s="47"/>
      <c r="C198" s="48">
        <v>8480375</v>
      </c>
      <c r="D198" s="48"/>
      <c r="E198" s="48"/>
      <c r="F198" s="49" t="s">
        <v>6</v>
      </c>
      <c r="G198" s="49"/>
      <c r="H198" s="6" t="s">
        <v>16</v>
      </c>
      <c r="I198" s="5" t="s">
        <v>4</v>
      </c>
    </row>
    <row r="199" spans="1:9" ht="18.75" customHeight="1" x14ac:dyDescent="0.25">
      <c r="A199" s="13" t="s">
        <v>3</v>
      </c>
      <c r="B199" s="13"/>
      <c r="C199" s="109">
        <v>50000</v>
      </c>
      <c r="D199" s="109"/>
      <c r="E199" s="110" t="s">
        <v>15</v>
      </c>
      <c r="F199" s="110"/>
      <c r="G199" s="110"/>
      <c r="H199" s="110"/>
      <c r="I199" s="110"/>
    </row>
    <row r="200" spans="1:9" ht="19.149999999999999" customHeight="1" x14ac:dyDescent="0.25">
      <c r="A200" s="3"/>
      <c r="B200" s="3"/>
      <c r="C200" s="1"/>
      <c r="D200" s="1"/>
      <c r="E200" s="1"/>
      <c r="F200" s="1"/>
      <c r="G200" s="1"/>
      <c r="H200" s="1"/>
      <c r="I200" s="1"/>
    </row>
    <row r="201" spans="1:9" ht="19.149999999999999" customHeight="1" x14ac:dyDescent="0.25">
      <c r="A201" s="3"/>
      <c r="B201" s="3"/>
      <c r="C201" s="1"/>
      <c r="D201" s="1"/>
      <c r="E201" s="1"/>
      <c r="F201" s="1"/>
      <c r="G201" s="1"/>
      <c r="H201" s="1"/>
      <c r="I201" s="1"/>
    </row>
    <row r="202" spans="1:9" ht="18.75" x14ac:dyDescent="0.25">
      <c r="A202" s="50" t="s">
        <v>14</v>
      </c>
      <c r="B202" s="50"/>
      <c r="C202" s="50"/>
      <c r="D202" s="50"/>
      <c r="E202" s="50"/>
      <c r="F202" s="50"/>
      <c r="G202" s="50"/>
      <c r="H202" s="50"/>
      <c r="I202" s="50"/>
    </row>
    <row r="203" spans="1:9" ht="18.75" x14ac:dyDescent="0.25">
      <c r="A203" s="12"/>
    </row>
    <row r="204" spans="1:9" ht="18.75" x14ac:dyDescent="0.25">
      <c r="A204" s="51" t="s">
        <v>13</v>
      </c>
      <c r="B204" s="51"/>
      <c r="C204" s="51"/>
      <c r="D204" s="51"/>
      <c r="E204" s="51"/>
      <c r="F204" s="51"/>
      <c r="G204" s="51"/>
      <c r="H204" s="51"/>
      <c r="I204" s="51"/>
    </row>
    <row r="205" spans="1:9" ht="18.75" x14ac:dyDescent="0.25">
      <c r="A205" s="11"/>
      <c r="B205" s="11"/>
      <c r="C205" s="11"/>
      <c r="D205" s="11"/>
      <c r="E205" s="11"/>
      <c r="F205" s="11"/>
      <c r="G205" s="11"/>
      <c r="H205" s="11"/>
      <c r="I205" s="11"/>
    </row>
    <row r="206" spans="1:9" s="10" customFormat="1" ht="40.15" customHeight="1" x14ac:dyDescent="0.25">
      <c r="A206" s="64" t="s">
        <v>12</v>
      </c>
      <c r="B206" s="64"/>
      <c r="C206" s="64" t="s">
        <v>11</v>
      </c>
      <c r="D206" s="64"/>
      <c r="E206" s="64"/>
      <c r="F206" s="64"/>
      <c r="G206" s="64"/>
      <c r="H206" s="64"/>
      <c r="I206" s="64"/>
    </row>
    <row r="207" spans="1:9" ht="22.15" customHeight="1" x14ac:dyDescent="0.25">
      <c r="A207" s="63" t="s">
        <v>10</v>
      </c>
      <c r="B207" s="63"/>
      <c r="C207" s="65">
        <v>800</v>
      </c>
      <c r="D207" s="65"/>
      <c r="E207" s="65"/>
      <c r="F207" s="66" t="s">
        <v>6</v>
      </c>
      <c r="G207" s="66"/>
      <c r="H207" s="9" t="s">
        <v>5</v>
      </c>
      <c r="I207" s="8" t="s">
        <v>4</v>
      </c>
    </row>
    <row r="208" spans="1:9" ht="18.75" x14ac:dyDescent="0.25">
      <c r="A208" s="63" t="s">
        <v>9</v>
      </c>
      <c r="B208" s="63"/>
      <c r="C208" s="65" t="s">
        <v>8</v>
      </c>
      <c r="D208" s="65"/>
      <c r="E208" s="65"/>
      <c r="F208" s="66" t="s">
        <v>6</v>
      </c>
      <c r="G208" s="66"/>
      <c r="H208" s="7" t="s">
        <v>8</v>
      </c>
      <c r="I208" s="7" t="s">
        <v>4</v>
      </c>
    </row>
    <row r="209" spans="1:9" ht="18.75" x14ac:dyDescent="0.25">
      <c r="A209" s="47" t="s">
        <v>7</v>
      </c>
      <c r="B209" s="47"/>
      <c r="C209" s="48">
        <v>20569200</v>
      </c>
      <c r="D209" s="48"/>
      <c r="E209" s="48"/>
      <c r="F209" s="49" t="s">
        <v>6</v>
      </c>
      <c r="G209" s="49"/>
      <c r="H209" s="6" t="s">
        <v>5</v>
      </c>
      <c r="I209" s="5" t="s">
        <v>4</v>
      </c>
    </row>
    <row r="210" spans="1:9" ht="70.900000000000006" customHeight="1" x14ac:dyDescent="0.25">
      <c r="A210" s="129" t="s">
        <v>3</v>
      </c>
      <c r="B210" s="130"/>
      <c r="C210" s="126" t="s">
        <v>2</v>
      </c>
      <c r="D210" s="127"/>
      <c r="E210" s="127"/>
      <c r="F210" s="127"/>
      <c r="G210" s="127"/>
      <c r="H210" s="127"/>
      <c r="I210" s="128"/>
    </row>
    <row r="211" spans="1:9" ht="18.75" x14ac:dyDescent="0.25">
      <c r="A211" s="4"/>
    </row>
    <row r="212" spans="1:9" ht="19.149999999999999" customHeight="1" x14ac:dyDescent="0.25">
      <c r="A212" s="3"/>
      <c r="B212" s="3"/>
      <c r="C212" s="1"/>
      <c r="D212" s="1"/>
      <c r="E212" s="1"/>
      <c r="F212" s="1"/>
      <c r="G212" s="1"/>
      <c r="H212" s="1"/>
      <c r="I212" s="1"/>
    </row>
    <row r="213" spans="1:9" ht="18.75" x14ac:dyDescent="0.25">
      <c r="A213" s="2"/>
      <c r="B213" s="2"/>
      <c r="C213" s="1"/>
      <c r="D213" s="1"/>
      <c r="E213" s="1"/>
      <c r="F213" s="1"/>
      <c r="G213" s="1"/>
      <c r="H213" s="1"/>
      <c r="I213" s="1"/>
    </row>
    <row r="214" spans="1:9" ht="18.75" x14ac:dyDescent="0.25">
      <c r="A214" s="51" t="s">
        <v>1</v>
      </c>
      <c r="B214" s="51"/>
      <c r="C214" s="51"/>
      <c r="D214" s="51"/>
      <c r="E214" s="51"/>
      <c r="F214" s="51"/>
      <c r="G214" s="51"/>
      <c r="H214" s="51"/>
      <c r="I214" s="51"/>
    </row>
    <row r="215" spans="1:9" ht="18.75" x14ac:dyDescent="0.25">
      <c r="A215" s="51" t="s">
        <v>0</v>
      </c>
      <c r="B215" s="51"/>
      <c r="C215" s="51"/>
      <c r="D215" s="51"/>
      <c r="E215" s="51"/>
      <c r="F215" s="51"/>
      <c r="G215" s="51"/>
      <c r="H215" s="51"/>
      <c r="I215" s="51"/>
    </row>
  </sheetData>
  <mergeCells count="317">
    <mergeCell ref="A64:E64"/>
    <mergeCell ref="F64:G64"/>
    <mergeCell ref="A66:I66"/>
    <mergeCell ref="A68:D68"/>
    <mergeCell ref="F68:G68"/>
    <mergeCell ref="A69:D69"/>
    <mergeCell ref="E14:F14"/>
    <mergeCell ref="E24:F24"/>
    <mergeCell ref="A25:D25"/>
    <mergeCell ref="E25:F25"/>
    <mergeCell ref="A26:D26"/>
    <mergeCell ref="A58:I58"/>
    <mergeCell ref="A22:I22"/>
    <mergeCell ref="A24:D24"/>
    <mergeCell ref="A29:I29"/>
    <mergeCell ref="A31:I31"/>
    <mergeCell ref="A40:D40"/>
    <mergeCell ref="F40:G40"/>
    <mergeCell ref="A41:D41"/>
    <mergeCell ref="F41:G41"/>
    <mergeCell ref="E26:F26"/>
    <mergeCell ref="A49:D49"/>
    <mergeCell ref="F49:G49"/>
    <mergeCell ref="A43:D43"/>
    <mergeCell ref="A10:I10"/>
    <mergeCell ref="A12:D12"/>
    <mergeCell ref="E12:F12"/>
    <mergeCell ref="A13:D13"/>
    <mergeCell ref="E13:F13"/>
    <mergeCell ref="A14:D14"/>
    <mergeCell ref="A42:D42"/>
    <mergeCell ref="F42:G42"/>
    <mergeCell ref="A1:I1"/>
    <mergeCell ref="A3:I3"/>
    <mergeCell ref="A4:I4"/>
    <mergeCell ref="A5:I5"/>
    <mergeCell ref="A6:I6"/>
    <mergeCell ref="A8:I8"/>
    <mergeCell ref="A34:I34"/>
    <mergeCell ref="A36:I36"/>
    <mergeCell ref="A16:I16"/>
    <mergeCell ref="A18:D18"/>
    <mergeCell ref="E18:F18"/>
    <mergeCell ref="A19:D19"/>
    <mergeCell ref="E19:F19"/>
    <mergeCell ref="A20:D20"/>
    <mergeCell ref="E20:F20"/>
    <mergeCell ref="A38:I38"/>
    <mergeCell ref="A73:I73"/>
    <mergeCell ref="A83:D83"/>
    <mergeCell ref="F83:G83"/>
    <mergeCell ref="A84:D84"/>
    <mergeCell ref="F43:G43"/>
    <mergeCell ref="A44:D44"/>
    <mergeCell ref="F44:G44"/>
    <mergeCell ref="A45:D45"/>
    <mergeCell ref="F45:G45"/>
    <mergeCell ref="A46:D46"/>
    <mergeCell ref="F46:G46"/>
    <mergeCell ref="A47:D47"/>
    <mergeCell ref="F47:G47"/>
    <mergeCell ref="A60:D60"/>
    <mergeCell ref="F60:G60"/>
    <mergeCell ref="A61:D61"/>
    <mergeCell ref="F61:G61"/>
    <mergeCell ref="A62:D62"/>
    <mergeCell ref="F62:G62"/>
    <mergeCell ref="F69:G69"/>
    <mergeCell ref="A63:D63"/>
    <mergeCell ref="F63:G63"/>
    <mergeCell ref="A70:E70"/>
    <mergeCell ref="F70:G70"/>
    <mergeCell ref="A89:I89"/>
    <mergeCell ref="A87:D87"/>
    <mergeCell ref="F87:G87"/>
    <mergeCell ref="A88:E88"/>
    <mergeCell ref="F88:G88"/>
    <mergeCell ref="A48:D48"/>
    <mergeCell ref="F48:G48"/>
    <mergeCell ref="A90:D90"/>
    <mergeCell ref="F90:G90"/>
    <mergeCell ref="A50:D50"/>
    <mergeCell ref="F50:G50"/>
    <mergeCell ref="A51:D51"/>
    <mergeCell ref="F51:G51"/>
    <mergeCell ref="A52:D52"/>
    <mergeCell ref="F52:G52"/>
    <mergeCell ref="A53:D53"/>
    <mergeCell ref="F53:G53"/>
    <mergeCell ref="A82:D82"/>
    <mergeCell ref="F82:G82"/>
    <mergeCell ref="A77:D77"/>
    <mergeCell ref="F77:G77"/>
    <mergeCell ref="A78:D78"/>
    <mergeCell ref="F78:G78"/>
    <mergeCell ref="A79:D79"/>
    <mergeCell ref="A74:I74"/>
    <mergeCell ref="A75:I75"/>
    <mergeCell ref="A76:D76"/>
    <mergeCell ref="F76:G76"/>
    <mergeCell ref="A80:D80"/>
    <mergeCell ref="F80:G80"/>
    <mergeCell ref="A81:D81"/>
    <mergeCell ref="F81:G81"/>
    <mergeCell ref="F85:G85"/>
    <mergeCell ref="F79:G79"/>
    <mergeCell ref="F84:G84"/>
    <mergeCell ref="A85:D85"/>
    <mergeCell ref="A100:D100"/>
    <mergeCell ref="F100:G100"/>
    <mergeCell ref="A101:D101"/>
    <mergeCell ref="F101:G101"/>
    <mergeCell ref="A96:D96"/>
    <mergeCell ref="F96:G96"/>
    <mergeCell ref="A97:D97"/>
    <mergeCell ref="F97:G97"/>
    <mergeCell ref="A98:D98"/>
    <mergeCell ref="F98:G98"/>
    <mergeCell ref="A91:D91"/>
    <mergeCell ref="F91:G91"/>
    <mergeCell ref="A92:D92"/>
    <mergeCell ref="F92:G92"/>
    <mergeCell ref="A93:D93"/>
    <mergeCell ref="F93:G93"/>
    <mergeCell ref="A94:D94"/>
    <mergeCell ref="F94:G94"/>
    <mergeCell ref="A95:D95"/>
    <mergeCell ref="A86:D86"/>
    <mergeCell ref="F86:G86"/>
    <mergeCell ref="F95:G95"/>
    <mergeCell ref="C128:E128"/>
    <mergeCell ref="F128:G128"/>
    <mergeCell ref="A148:B148"/>
    <mergeCell ref="C148:E148"/>
    <mergeCell ref="F148:G148"/>
    <mergeCell ref="A149:B149"/>
    <mergeCell ref="C149:E149"/>
    <mergeCell ref="F149:G149"/>
    <mergeCell ref="A140:B140"/>
    <mergeCell ref="C140:E140"/>
    <mergeCell ref="F140:G140"/>
    <mergeCell ref="A141:B141"/>
    <mergeCell ref="C141:E141"/>
    <mergeCell ref="F141:G141"/>
    <mergeCell ref="A165:B165"/>
    <mergeCell ref="C165:I165"/>
    <mergeCell ref="E143:I143"/>
    <mergeCell ref="C143:D143"/>
    <mergeCell ref="A145:I145"/>
    <mergeCell ref="A147:B147"/>
    <mergeCell ref="A150:B150"/>
    <mergeCell ref="C150:E150"/>
    <mergeCell ref="F150:G150"/>
    <mergeCell ref="C147:I147"/>
    <mergeCell ref="E142:I142"/>
    <mergeCell ref="C142:D142"/>
    <mergeCell ref="A142:B143"/>
    <mergeCell ref="C151:I151"/>
    <mergeCell ref="A153:I153"/>
    <mergeCell ref="A163:I163"/>
    <mergeCell ref="A151:B151"/>
    <mergeCell ref="A214:I214"/>
    <mergeCell ref="A215:I215"/>
    <mergeCell ref="C210:I210"/>
    <mergeCell ref="A208:B208"/>
    <mergeCell ref="C208:E208"/>
    <mergeCell ref="F208:G208"/>
    <mergeCell ref="A209:B209"/>
    <mergeCell ref="C209:E209"/>
    <mergeCell ref="F209:G209"/>
    <mergeCell ref="A210:B210"/>
    <mergeCell ref="A99:D99"/>
    <mergeCell ref="F99:G99"/>
    <mergeCell ref="A102:E102"/>
    <mergeCell ref="F102:G102"/>
    <mergeCell ref="A103:I103"/>
    <mergeCell ref="A104:D104"/>
    <mergeCell ref="F104:G104"/>
    <mergeCell ref="A105:D105"/>
    <mergeCell ref="F105:G105"/>
    <mergeCell ref="A106:D106"/>
    <mergeCell ref="F106:G106"/>
    <mergeCell ref="A107:D107"/>
    <mergeCell ref="F107:G107"/>
    <mergeCell ref="A108:D108"/>
    <mergeCell ref="F108:G108"/>
    <mergeCell ref="A109:D109"/>
    <mergeCell ref="F109:G109"/>
    <mergeCell ref="A110:D110"/>
    <mergeCell ref="F110:G110"/>
    <mergeCell ref="A111:D111"/>
    <mergeCell ref="F111:G111"/>
    <mergeCell ref="A112:D112"/>
    <mergeCell ref="F112:G112"/>
    <mergeCell ref="A113:D113"/>
    <mergeCell ref="F113:G113"/>
    <mergeCell ref="A114:D114"/>
    <mergeCell ref="F114:G114"/>
    <mergeCell ref="F130:G130"/>
    <mergeCell ref="A115:D115"/>
    <mergeCell ref="F115:G115"/>
    <mergeCell ref="A116:E116"/>
    <mergeCell ref="F116:G116"/>
    <mergeCell ref="A118:I118"/>
    <mergeCell ref="A120:D120"/>
    <mergeCell ref="E120:I120"/>
    <mergeCell ref="A119:D119"/>
    <mergeCell ref="E119:I119"/>
    <mergeCell ref="A124:I124"/>
    <mergeCell ref="A122:I122"/>
    <mergeCell ref="A125:I125"/>
    <mergeCell ref="A127:B127"/>
    <mergeCell ref="C127:I127"/>
    <mergeCell ref="A128:B128"/>
    <mergeCell ref="A139:B139"/>
    <mergeCell ref="C139:E139"/>
    <mergeCell ref="F139:G139"/>
    <mergeCell ref="C131:I131"/>
    <mergeCell ref="A133:I133"/>
    <mergeCell ref="A129:B129"/>
    <mergeCell ref="C129:E129"/>
    <mergeCell ref="F129:G129"/>
    <mergeCell ref="A130:B130"/>
    <mergeCell ref="C130:E130"/>
    <mergeCell ref="A131:B131"/>
    <mergeCell ref="A136:I136"/>
    <mergeCell ref="A135:I135"/>
    <mergeCell ref="A138:B138"/>
    <mergeCell ref="C138:I138"/>
    <mergeCell ref="A156:B156"/>
    <mergeCell ref="C156:E156"/>
    <mergeCell ref="F156:G156"/>
    <mergeCell ref="A180:I180"/>
    <mergeCell ref="A183:B183"/>
    <mergeCell ref="C183:I183"/>
    <mergeCell ref="C197:E197"/>
    <mergeCell ref="F197:G197"/>
    <mergeCell ref="A175:B175"/>
    <mergeCell ref="C175:E175"/>
    <mergeCell ref="F175:G175"/>
    <mergeCell ref="A176:B176"/>
    <mergeCell ref="C176:I176"/>
    <mergeCell ref="A184:B184"/>
    <mergeCell ref="C184:E184"/>
    <mergeCell ref="F184:G184"/>
    <mergeCell ref="A193:I193"/>
    <mergeCell ref="A190:I190"/>
    <mergeCell ref="A166:B166"/>
    <mergeCell ref="C166:E166"/>
    <mergeCell ref="F166:G166"/>
    <mergeCell ref="A167:B167"/>
    <mergeCell ref="C167:E167"/>
    <mergeCell ref="F167:G167"/>
    <mergeCell ref="A157:B157"/>
    <mergeCell ref="C157:E157"/>
    <mergeCell ref="F157:G157"/>
    <mergeCell ref="A158:B158"/>
    <mergeCell ref="C158:E158"/>
    <mergeCell ref="F158:G158"/>
    <mergeCell ref="A202:I202"/>
    <mergeCell ref="A204:I204"/>
    <mergeCell ref="A206:B206"/>
    <mergeCell ref="C206:I206"/>
    <mergeCell ref="C199:D199"/>
    <mergeCell ref="E199:I199"/>
    <mergeCell ref="C185:E185"/>
    <mergeCell ref="F185:G185"/>
    <mergeCell ref="A178:I178"/>
    <mergeCell ref="A181:I181"/>
    <mergeCell ref="A173:B173"/>
    <mergeCell ref="C173:E173"/>
    <mergeCell ref="F173:G173"/>
    <mergeCell ref="A174:B174"/>
    <mergeCell ref="C169:I169"/>
    <mergeCell ref="A169:B169"/>
    <mergeCell ref="A170:I170"/>
    <mergeCell ref="A172:B172"/>
    <mergeCell ref="A207:B207"/>
    <mergeCell ref="C207:E207"/>
    <mergeCell ref="F207:G207"/>
    <mergeCell ref="C187:D187"/>
    <mergeCell ref="E187:I187"/>
    <mergeCell ref="C188:D188"/>
    <mergeCell ref="E188:I188"/>
    <mergeCell ref="A185:B185"/>
    <mergeCell ref="A159:B159"/>
    <mergeCell ref="C159:I159"/>
    <mergeCell ref="C172:I172"/>
    <mergeCell ref="C174:E174"/>
    <mergeCell ref="F174:G174"/>
    <mergeCell ref="A168:B168"/>
    <mergeCell ref="C168:E168"/>
    <mergeCell ref="F168:G168"/>
    <mergeCell ref="A56:E56"/>
    <mergeCell ref="F56:G56"/>
    <mergeCell ref="A54:D54"/>
    <mergeCell ref="F54:G54"/>
    <mergeCell ref="A55:D55"/>
    <mergeCell ref="F55:G55"/>
    <mergeCell ref="A198:B198"/>
    <mergeCell ref="C198:E198"/>
    <mergeCell ref="F198:G198"/>
    <mergeCell ref="A161:I161"/>
    <mergeCell ref="A162:I162"/>
    <mergeCell ref="A187:B188"/>
    <mergeCell ref="A186:B186"/>
    <mergeCell ref="C186:E186"/>
    <mergeCell ref="F186:G186"/>
    <mergeCell ref="A197:B197"/>
    <mergeCell ref="A192:I192"/>
    <mergeCell ref="A195:B195"/>
    <mergeCell ref="C195:I195"/>
    <mergeCell ref="A196:B196"/>
    <mergeCell ref="C196:E196"/>
    <mergeCell ref="F196:G196"/>
    <mergeCell ref="A155:B155"/>
    <mergeCell ref="C155:I155"/>
  </mergeCells>
  <pageMargins left="0.70866141732283472" right="0.31496062992125984" top="0.19685039370078741" bottom="0.19685039370078741" header="0.31496062992125984" footer="0.31496062992125984"/>
  <pageSetup paperSize="9" scale="75" orientation="portrait" r:id="rId1"/>
  <rowBreaks count="2" manualBreakCount="2">
    <brk id="108" max="8" man="1"/>
    <brk id="14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25.02.2019</vt:lpstr>
      <vt:lpstr>'25.02.2019'!OLE_LINK11</vt:lpstr>
      <vt:lpstr>'25.02.2019'!OLE_LINK13</vt:lpstr>
      <vt:lpstr>'25.02.2019'!OLE_LINK14</vt:lpstr>
      <vt:lpstr>'25.02.2019'!OLE_LINK2</vt:lpstr>
      <vt:lpstr>'25.02.2019'!OLE_LINK3</vt:lpstr>
      <vt:lpstr>'25.02.2019'!OLE_LINK6</vt:lpstr>
      <vt:lpstr>'25.02.2019'!Область_печати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Никишина Н.В</dc:creator>
  <cp:lastModifiedBy>Никишина Н.В</cp:lastModifiedBy>
  <cp:lastPrinted>2019-02-19T06:18:46Z</cp:lastPrinted>
  <dcterms:created xsi:type="dcterms:W3CDTF">2019-02-19T06:11:12Z</dcterms:created>
  <dcterms:modified xsi:type="dcterms:W3CDTF">2019-02-26T06:21:06Z</dcterms:modified>
</cp:coreProperties>
</file>