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165\finotdel\РЕШЕНИЯ СОВЕТА 2014-2018 ГОД\Решения Совета 2019\РСД № 191 от 14.06.2019\"/>
    </mc:Choice>
  </mc:AlternateContent>
  <bookViews>
    <workbookView xWindow="0" yWindow="0" windowWidth="28800" windowHeight="12585"/>
  </bookViews>
  <sheets>
    <sheet name="14.06.2019" sheetId="1" r:id="rId1"/>
  </sheets>
  <externalReferences>
    <externalReference r:id="rId2"/>
  </externalReferences>
  <definedNames>
    <definedName name="OLE_LINK11" localSheetId="0">'14.06.2019'!$A$18</definedName>
    <definedName name="OLE_LINK13" localSheetId="0">'14.06.2019'!$A$6</definedName>
    <definedName name="OLE_LINK14" localSheetId="0">'14.06.2019'!$A$15</definedName>
    <definedName name="OLE_LINK2" localSheetId="0">'14.06.2019'!$A$12</definedName>
    <definedName name="OLE_LINK3" localSheetId="0">'14.06.2019'!$A$1</definedName>
    <definedName name="OLE_LINK6" localSheetId="0">'14.06.2019'!$A$13</definedName>
    <definedName name="_xlnm.Print_Area" localSheetId="0">'14.06.2019'!$A$1:$I$166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30" i="1"/>
  <c r="I31" i="1"/>
  <c r="I32" i="1"/>
  <c r="I33" i="1"/>
  <c r="I34" i="1"/>
  <c r="I35" i="1"/>
  <c r="I36" i="1"/>
  <c r="I37" i="1"/>
  <c r="I38" i="1"/>
  <c r="I39" i="1"/>
  <c r="I40" i="1"/>
  <c r="H41" i="1"/>
  <c r="I41" i="1" s="1"/>
  <c r="I42" i="1"/>
  <c r="I43" i="1"/>
  <c r="I44" i="1"/>
  <c r="I45" i="1"/>
  <c r="I46" i="1"/>
  <c r="I47" i="1" s="1"/>
  <c r="F47" i="1"/>
  <c r="H47" i="1"/>
  <c r="F55" i="1"/>
  <c r="I55" i="1" s="1"/>
  <c r="F56" i="1"/>
  <c r="I56" i="1" s="1"/>
  <c r="F57" i="1"/>
  <c r="I57" i="1" s="1"/>
  <c r="F58" i="1"/>
  <c r="F66" i="1" s="1"/>
  <c r="H58" i="1"/>
  <c r="I58" i="1"/>
  <c r="F59" i="1"/>
  <c r="I59" i="1"/>
  <c r="F60" i="1"/>
  <c r="I60" i="1"/>
  <c r="F61" i="1"/>
  <c r="I61" i="1"/>
  <c r="F62" i="1"/>
  <c r="I62" i="1"/>
  <c r="F63" i="1"/>
  <c r="I63" i="1"/>
  <c r="F64" i="1"/>
  <c r="I64" i="1"/>
  <c r="F65" i="1"/>
  <c r="I65" i="1"/>
  <c r="I66" i="1" s="1"/>
  <c r="H66" i="1"/>
  <c r="C99" i="1"/>
  <c r="C100" i="1"/>
  <c r="C128" i="1"/>
  <c r="C129" i="1"/>
  <c r="C146" i="1"/>
  <c r="C147" i="1"/>
  <c r="C158" i="1"/>
  <c r="C159" i="1"/>
</calcChain>
</file>

<file path=xl/sharedStrings.xml><?xml version="1.0" encoding="utf-8"?>
<sst xmlns="http://schemas.openxmlformats.org/spreadsheetml/2006/main" count="248" uniqueCount="132">
  <si>
    <t>Администрации ЗАТО Видяево                                                                                  С. Г. Павлова</t>
  </si>
  <si>
    <t>Начальник Финансового отдела</t>
  </si>
  <si>
    <t>Уточнение доп.классификации</t>
  </si>
  <si>
    <t>Перераспределение бюджетных ассигнований на более значимые расходы.</t>
  </si>
  <si>
    <t>Примечание:</t>
  </si>
  <si>
    <t>коп.</t>
  </si>
  <si>
    <t>руб.</t>
  </si>
  <si>
    <t>Итого составили:</t>
  </si>
  <si>
    <t>00</t>
  </si>
  <si>
    <t xml:space="preserve">уменьшение </t>
  </si>
  <si>
    <t xml:space="preserve"> -</t>
  </si>
  <si>
    <t xml:space="preserve">увеличение </t>
  </si>
  <si>
    <t>Сумма (руб.коп.)</t>
  </si>
  <si>
    <t>Наименование показателя</t>
  </si>
  <si>
    <t xml:space="preserve">     Расходы по разделу «Физическая культура и спорт»</t>
  </si>
  <si>
    <t>Раздел 11 «Физическая культура и спорт»</t>
  </si>
  <si>
    <t>Уточнение подраздела</t>
  </si>
  <si>
    <t>Увеличение Прочих субвенций бюджетам городских округов на реализацию ЗМО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</si>
  <si>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Увеличение Субвенций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</si>
  <si>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Увеличение Прочих субвенций бюджетам городских округов на возмещение расходов по гарантированному перечню услуг по погребению</t>
  </si>
  <si>
    <t>Увеличение Прочих субвенций бюджетам городских округов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</si>
  <si>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Увеличение Прочих субвенций бюджетам городских округов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 городского типа Мурманской области</t>
  </si>
  <si>
    <t xml:space="preserve">    Расходы по разделу «Социальная политика» </t>
  </si>
  <si>
    <t>Раздел 10 «Социальная политика»</t>
  </si>
  <si>
    <t>Увеличение связано с необходимостью проведения ремонтных работ кровли и крыльца в корпусе № 1 СОШ ЗАТО Видяево ..</t>
  </si>
  <si>
    <t>74</t>
  </si>
  <si>
    <t>64</t>
  </si>
  <si>
    <t>2019 год</t>
  </si>
  <si>
    <t xml:space="preserve">    Расходы по разделу «Образование» </t>
  </si>
  <si>
    <t>Раздел 07 «Образование»</t>
  </si>
  <si>
    <t>Увеличение на оплату коммунальных услуг МБУ УМС ЗАТО Видяево</t>
  </si>
  <si>
    <t>Увеличение на текущие ремонтные работы (при подготовке к проведению значимых и праздничных дат в ЗАТО)</t>
  </si>
  <si>
    <t>Увеличение на выполнение работ по формированию газонов</t>
  </si>
  <si>
    <t>Увеличение на капитальный ремонт детских площадок</t>
  </si>
  <si>
    <t>Уменьшение по результатам проведенных аукционов</t>
  </si>
  <si>
    <t xml:space="preserve"> 07</t>
  </si>
  <si>
    <t>36</t>
  </si>
  <si>
    <t xml:space="preserve">      Расходы по разделу «Жилищно – коммунальное хозяйство» </t>
  </si>
  <si>
    <t>Раздел 05 «Жилищно – коммунальное хозяйство»</t>
  </si>
  <si>
    <t>Перераспределение бюджетных ассигнований на более значимые расходы, в связи с экономией бюджетных средств (актуализацея цен (коммерческие предложения))</t>
  </si>
  <si>
    <t>Уменьшение Прочих субсидий бюджетам городских округов на техническое сопровождение программного обеспечения "Система автоматизированного рабочего места муниципального образования"</t>
  </si>
  <si>
    <t>30</t>
  </si>
  <si>
    <t xml:space="preserve">       Расходы по разделу «Национальная экономика» </t>
  </si>
  <si>
    <t>Раздел 04 «Национальная экономика»</t>
  </si>
  <si>
    <t>Увеличение в связи с установкой тревожной кнопки (образовательные учреждения) на пульт ЕДДС.</t>
  </si>
  <si>
    <t xml:space="preserve">Расходы по разделу «Национальная безопасность и правоохранительная деятельность» </t>
  </si>
  <si>
    <t>Раздел 03 «Национальная безопасность и правоохранительная деятельность»</t>
  </si>
  <si>
    <t>Перераспределение бюджетных ассигнований на более значимые расходы</t>
  </si>
  <si>
    <t xml:space="preserve">      Расходы на общегосударственные вопросы</t>
  </si>
  <si>
    <r>
      <t xml:space="preserve">Раздел </t>
    </r>
    <r>
      <rPr>
        <b/>
        <sz val="14"/>
        <color indexed="8"/>
        <rFont val="Times New Roman"/>
        <family val="1"/>
        <charset val="204"/>
      </rPr>
      <t>01 «Общегосударственные вопросы»</t>
    </r>
  </si>
  <si>
    <t>В 2020 и 2021 годах - без изменений.</t>
  </si>
  <si>
    <t>ИТОГО:</t>
  </si>
  <si>
    <t>1200</t>
  </si>
  <si>
    <t>СРЕДСТВА МАССОВОЙ ИНФОРМАЦИИ</t>
  </si>
  <si>
    <t>1100</t>
  </si>
  <si>
    <t>ФИЗИЧЕСКАЯ КУЛЬТУРА И СПОРТ</t>
  </si>
  <si>
    <t>1000</t>
  </si>
  <si>
    <t>СОЦИАЛЬНАЯ ПОЛИТИКА</t>
  </si>
  <si>
    <t>0800</t>
  </si>
  <si>
    <t>КУЛЬТУРА И КИНЕМАТОГРАФИЯ</t>
  </si>
  <si>
    <t>0700</t>
  </si>
  <si>
    <t>ОБРАЗОВАНИЕ</t>
  </si>
  <si>
    <t>0600</t>
  </si>
  <si>
    <t>ОХРАНА ОКРУЖАЮЩЕЙ СРЕДЫ</t>
  </si>
  <si>
    <t>0500</t>
  </si>
  <si>
    <t>ЖИЛИЩНО-КОММУНАЛЬНОЕ ХОЗЯЙСТВО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</si>
  <si>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</si>
  <si>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</si>
  <si>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</si>
  <si>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</si>
  <si>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0200</t>
  </si>
  <si>
    <t>НАЦИОНАЛЬНАЯ ОБОРОНА</t>
  </si>
  <si>
    <t>0100</t>
  </si>
  <si>
    <t>ОБЩЕГОСУДАРСТВЕННЫЕ ВОПРОСЫ</t>
  </si>
  <si>
    <t>Проект</t>
  </si>
  <si>
    <t>Изменения</t>
  </si>
  <si>
    <t>Утверждено (РСД от 24.12.2018  158) с изменениями от 31.05.2019</t>
  </si>
  <si>
    <t>Раздел</t>
  </si>
  <si>
    <t>Наименование</t>
  </si>
  <si>
    <t xml:space="preserve">   С учетом вносимых изменений структура расходов бюджета по разделам классификации расходов бюджета на 2019 год характеризуется следующими изменениями:</t>
  </si>
  <si>
    <t xml:space="preserve">      Внесение изменений в расходную часть местного бюджета связано с внесением изменений в Закон МО "Об областном бюджете  на 2019 год и на плановый период 2020 и 2021 годов" и с перераспределением бюджетных ассигнований по итогам рассмотрения Главой ЗАТО Видяево обращений ГРБС.</t>
  </si>
  <si>
    <t>РАСХОДЫ</t>
  </si>
  <si>
    <t>000 2 02 30027 04 0000 150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</si>
  <si>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</si>
  <si>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000 2 02 30024 04 0000 150</t>
  </si>
  <si>
    <t>Прочие субвенции бюджетам городских округов на реализацию ЗМО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</si>
  <si>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Прочие субвенции бюджетам городских округов на возмещение расходов по гарантированному перечню услуг по погребению</t>
  </si>
  <si>
    <t>Прочие субвенции бюджетам городских округов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 городского типа Мурманской области</t>
  </si>
  <si>
    <t>Прочие субвенции бюджетам городских округов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</si>
  <si>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000 2 02 29999 04 0000 150</t>
  </si>
  <si>
    <t>Прочие субсидии бюджетам городских округов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</si>
  <si>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000 2 02 15002 04 0000 150 </t>
  </si>
  <si>
    <t>Дотации бюджетам городских округов на поддержку мер по обеспечению сбалансированности бюджетов</t>
  </si>
  <si>
    <t>000 1 16 90040 04 0000 140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</si>
  <si>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</si>
  <si>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</si>
  <si>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</si>
  <si>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000 1 16 33040 04 0000 140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</si>
  <si>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
</t>
  </si>
  <si>
    <t xml:space="preserve">000 1 16 28000 01 0000 140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</si>
  <si>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</si>
  <si>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</si>
  <si>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</si>
  <si>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</si>
  <si>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</si>
  <si>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</si>
  <si>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</si>
  <si>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</si>
  <si>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</si>
  <si>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000 1 05 01011 01 0000 110 </t>
  </si>
  <si>
    <t>Налог, взимаемый с налогоплательщиков, выбравших в качестве объекта налогообложения доходы</t>
  </si>
  <si>
    <t xml:space="preserve">000 1 01 02030 01 0000 110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</si>
  <si>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</si>
  <si>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</si>
  <si>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</si>
  <si>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(руб.)</t>
  </si>
  <si>
    <t xml:space="preserve">         В общем объеме доходы бюджета ЗАТО Видяево в 2019 году увеличились на 990 096,70 (Девятьсот девяносто тысяч девяносто шесть) руб. 00 коп. </t>
  </si>
  <si>
    <t>ДОХОДЫ</t>
  </si>
  <si>
    <t>Дефицит и источники финансирования дефицита без изменений.</t>
  </si>
  <si>
    <r>
      <t>ДЕФИЦИТ И</t>
    </r>
    <r>
      <rPr>
        <b/>
        <sz val="14"/>
        <rFont val="Times New Roman"/>
        <family val="1"/>
        <charset val="204"/>
      </rPr>
      <t xml:space="preserve"> ИСТОЧНИКИ ФИНАНСИРОВАНИЯ ДЕФИЦИТА</t>
    </r>
  </si>
  <si>
    <t>0</t>
  </si>
  <si>
    <r>
      <t xml:space="preserve"> -</t>
    </r>
    <r>
      <rPr>
        <sz val="7"/>
        <rFont val="Times New Roman"/>
        <family val="1"/>
        <charset val="204"/>
      </rPr>
      <t xml:space="preserve">      </t>
    </r>
    <r>
      <rPr>
        <sz val="14"/>
        <rFont val="Times New Roman"/>
        <family val="1"/>
        <charset val="204"/>
      </rPr>
      <t xml:space="preserve">дефицит бюджета ЗАТО Видяево в сумме </t>
    </r>
  </si>
  <si>
    <t>коп.;</t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</si>
  <si>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расходам в сумме</t>
    </r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</si>
  <si>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доходам в сумме</t>
    </r>
  </si>
  <si>
    <t>в 2019 году:</t>
  </si>
  <si>
    <t>Основные характеристики бюджета ЗАТО Видяево с учетом внесенных изменений:</t>
  </si>
  <si>
    <t>на 2019 год и на плановый период 2020 и 2021 годов»»</t>
  </si>
  <si>
    <r>
      <t xml:space="preserve"> ЗАТО Видяево от 24.12.2018 г. № 158</t>
    </r>
    <r>
      <rPr>
        <sz val="14"/>
        <color indexed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«О бюджете ЗАТО Видяево </t>
    </r>
  </si>
  <si>
    <t>(пятого созыва) «О внесении изменений в решение Совета депутатов</t>
  </si>
  <si>
    <t xml:space="preserve">к проекту решения Совета депутатов ЗАТО Видяево </t>
  </si>
  <si>
    <t>ПОЯСНИТЕЛЬНАЯ ЗАПИСКА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</si>
</sst>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</font>
    <font>
      <sz val="11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10"/>
      <name val="Calibri"/>
      <family val="2"/>
    </font>
    <font>
      <b/>
      <u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3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/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8" fillId="0" borderId="0" xfId="0" applyFont="1" applyBorder="1" applyAlignment="1">
      <alignment horizontal="left" vertical="center" wrapText="1"/>
    </xf>
    <xf numFmtId="0" fontId="0" fillId="2" borderId="0" xfId="0" applyFill="1"/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" fontId="5" fillId="3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3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3" fontId="3" fillId="2" borderId="11" xfId="0" applyNumberFormat="1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4" fontId="9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" fontId="5" fillId="3" borderId="11" xfId="0" applyNumberFormat="1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54;%2020018\&#1055;&#1086;&#1103;&#1089;&#1085;&#1080;&#1090;&#1077;&#1083;&#1100;&#1085;&#1072;&#1103;%20&#1079;&#1072;&#1087;&#1080;&#1089;&#1082;&#1072;%20&#1082;%20&#1057;&#1086;&#1074;&#1077;&#1090;&#1091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.01.2019"/>
      <sheetName val="25.02.2019"/>
      <sheetName val="20.03.2019"/>
      <sheetName val="23.04.2019"/>
      <sheetName val="31.05.2019"/>
      <sheetName val="09.06.2018"/>
      <sheetName val="20.06.2018"/>
      <sheetName val="18.09.2018"/>
      <sheetName val="06.11.2018"/>
      <sheetName val="13.12.2018"/>
      <sheetName val="29.12.2018"/>
    </sheetNames>
    <sheetDataSet>
      <sheetData sheetId="0"/>
      <sheetData sheetId="1"/>
      <sheetData sheetId="2"/>
      <sheetData sheetId="3"/>
      <sheetData sheetId="4">
        <row r="44">
          <cell r="I44">
            <v>73848983.879999995</v>
          </cell>
        </row>
        <row r="45">
          <cell r="I45">
            <v>401600</v>
          </cell>
        </row>
        <row r="46">
          <cell r="I46">
            <v>18241410.719999999</v>
          </cell>
        </row>
        <row r="47">
          <cell r="I47">
            <v>40381453.259999998</v>
          </cell>
        </row>
        <row r="48">
          <cell r="I48">
            <v>69904641.709999993</v>
          </cell>
        </row>
        <row r="49">
          <cell r="I49">
            <v>4705908</v>
          </cell>
        </row>
        <row r="50">
          <cell r="I50">
            <v>222520407.10000002</v>
          </cell>
        </row>
        <row r="51">
          <cell r="I51">
            <v>8480375.9399999995</v>
          </cell>
        </row>
        <row r="52">
          <cell r="I52">
            <v>20569200</v>
          </cell>
        </row>
        <row r="53">
          <cell r="I53">
            <v>31910691.379999999</v>
          </cell>
        </row>
        <row r="54">
          <cell r="I54">
            <v>4825974.82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66"/>
  <sheetViews>
    <sheetView tabSelected="1" topLeftCell="A37" zoomScaleNormal="100" zoomScaleSheetLayoutView="55" workbookViewId="0">
      <selection activeCell="H37" sqref="H37"/>
    </sheetView>
  </sheetViews>
  <sheetFormatPr defaultColWidth="8.85546875" defaultRowHeight="15" x14ac:dyDescent="0.25"/>
  <cols>
    <col min="2" max="2" width="17.5703125" customWidth="1"/>
    <col min="4" max="4" width="11.42578125" customWidth="1"/>
    <col min="5" max="5" width="10.85546875" customWidth="1"/>
    <col min="6" max="6" width="10.28515625" customWidth="1"/>
    <col min="8" max="8" width="17.85546875" customWidth="1"/>
    <col min="9" max="9" width="21" customWidth="1"/>
    <col min="10" max="10" width="22.7109375" customWidth="1"/>
  </cols>
  <sheetData>
    <row r="1" spans="1:9" ht="18.75" x14ac:dyDescent="0.25">
      <c r="A1" s="72" t="s">
        <v>131</v>
      </c>
      <c r="B1" s="72"/>
      <c r="C1" s="72"/>
      <c r="D1" s="72"/>
      <c r="E1" s="72"/>
      <c r="F1" s="72"/>
      <c r="G1" s="72"/>
      <c r="H1" s="72"/>
      <c r="I1" s="72"/>
    </row>
    <row r="2" spans="1:9" ht="18.75" x14ac:dyDescent="0.25">
      <c r="A2" s="8"/>
    </row>
    <row r="3" spans="1:9" ht="18.75" x14ac:dyDescent="0.25">
      <c r="A3" s="102" t="s">
        <v>130</v>
      </c>
      <c r="B3" s="102"/>
      <c r="C3" s="102"/>
      <c r="D3" s="102"/>
      <c r="E3" s="102"/>
      <c r="F3" s="102"/>
      <c r="G3" s="102"/>
      <c r="H3" s="102"/>
      <c r="I3" s="102"/>
    </row>
    <row r="4" spans="1:9" ht="18.75" x14ac:dyDescent="0.25">
      <c r="A4" s="102" t="s">
        <v>129</v>
      </c>
      <c r="B4" s="102"/>
      <c r="C4" s="102"/>
      <c r="D4" s="102"/>
      <c r="E4" s="102"/>
      <c r="F4" s="102"/>
      <c r="G4" s="102"/>
      <c r="H4" s="102"/>
      <c r="I4" s="102"/>
    </row>
    <row r="5" spans="1:9" ht="18.75" x14ac:dyDescent="0.25">
      <c r="A5" s="102" t="s">
        <v>128</v>
      </c>
      <c r="B5" s="102"/>
      <c r="C5" s="102"/>
      <c r="D5" s="102"/>
      <c r="E5" s="102"/>
      <c r="F5" s="102"/>
      <c r="G5" s="102"/>
      <c r="H5" s="102"/>
      <c r="I5" s="102"/>
    </row>
    <row r="6" spans="1:9" ht="18.75" x14ac:dyDescent="0.25">
      <c r="A6" s="102" t="s">
        <v>127</v>
      </c>
      <c r="B6" s="102"/>
      <c r="C6" s="102"/>
      <c r="D6" s="102"/>
      <c r="E6" s="102"/>
      <c r="F6" s="102"/>
      <c r="G6" s="102"/>
      <c r="H6" s="102"/>
      <c r="I6" s="102"/>
    </row>
    <row r="7" spans="1:9" ht="18.75" x14ac:dyDescent="0.25">
      <c r="A7" s="20"/>
    </row>
    <row r="8" spans="1:9" ht="30" customHeight="1" x14ac:dyDescent="0.25">
      <c r="A8" s="103" t="s">
        <v>126</v>
      </c>
      <c r="B8" s="103"/>
      <c r="C8" s="103"/>
      <c r="D8" s="103"/>
      <c r="E8" s="103"/>
      <c r="F8" s="103"/>
      <c r="G8" s="103"/>
      <c r="H8" s="103"/>
      <c r="I8" s="103"/>
    </row>
    <row r="9" spans="1:9" ht="18.75" x14ac:dyDescent="0.25">
      <c r="A9" s="39"/>
    </row>
    <row r="10" spans="1:9" ht="18.75" x14ac:dyDescent="0.25">
      <c r="A10" s="72" t="s">
        <v>125</v>
      </c>
      <c r="B10" s="72"/>
      <c r="C10" s="72"/>
      <c r="D10" s="72"/>
      <c r="E10" s="72"/>
      <c r="F10" s="72"/>
      <c r="G10" s="72"/>
      <c r="H10" s="72"/>
      <c r="I10" s="72"/>
    </row>
    <row r="11" spans="1:9" ht="18.75" x14ac:dyDescent="0.25">
      <c r="A11" s="39"/>
    </row>
    <row r="12" spans="1:9" ht="18.75" x14ac:dyDescent="0.25">
      <c r="A12" s="105" t="s">
        <v>124</v>
      </c>
      <c r="B12" s="105"/>
      <c r="C12" s="105"/>
      <c r="D12" s="105"/>
      <c r="E12" s="104">
        <v>496290646</v>
      </c>
      <c r="F12" s="104"/>
      <c r="G12" s="13" t="s">
        <v>6</v>
      </c>
      <c r="H12" s="44">
        <v>81</v>
      </c>
      <c r="I12" s="42" t="s">
        <v>122</v>
      </c>
    </row>
    <row r="13" spans="1:9" ht="18.75" x14ac:dyDescent="0.25">
      <c r="A13" s="105" t="s">
        <v>123</v>
      </c>
      <c r="B13" s="105"/>
      <c r="C13" s="105"/>
      <c r="D13" s="105"/>
      <c r="E13" s="104">
        <v>496290646</v>
      </c>
      <c r="F13" s="104"/>
      <c r="G13" s="13" t="s">
        <v>6</v>
      </c>
      <c r="H13" s="44">
        <v>81</v>
      </c>
      <c r="I13" s="42" t="s">
        <v>122</v>
      </c>
    </row>
    <row r="14" spans="1:9" ht="43.15" customHeight="1" x14ac:dyDescent="0.25">
      <c r="A14" s="106" t="s">
        <v>121</v>
      </c>
      <c r="B14" s="106"/>
      <c r="C14" s="106"/>
      <c r="D14" s="106"/>
      <c r="E14" s="104">
        <v>0</v>
      </c>
      <c r="F14" s="104"/>
      <c r="G14" s="13" t="s">
        <v>6</v>
      </c>
      <c r="H14" s="43" t="s">
        <v>120</v>
      </c>
      <c r="I14" s="42" t="s">
        <v>5</v>
      </c>
    </row>
    <row r="15" spans="1:9" ht="18.75" x14ac:dyDescent="0.25">
      <c r="A15" s="20"/>
    </row>
    <row r="16" spans="1:9" ht="18.75" x14ac:dyDescent="0.25">
      <c r="A16" s="73" t="s">
        <v>50</v>
      </c>
      <c r="B16" s="73"/>
      <c r="C16" s="73"/>
      <c r="D16" s="73"/>
      <c r="E16" s="73"/>
      <c r="F16" s="73"/>
      <c r="G16" s="73"/>
      <c r="H16" s="73"/>
      <c r="I16" s="73"/>
    </row>
    <row r="17" spans="1:10" ht="18.75" x14ac:dyDescent="0.25">
      <c r="A17" s="39"/>
    </row>
    <row r="18" spans="1:10" ht="18.75" x14ac:dyDescent="0.25">
      <c r="A18" s="101" t="s">
        <v>119</v>
      </c>
      <c r="B18" s="101"/>
      <c r="C18" s="101"/>
      <c r="D18" s="101"/>
      <c r="E18" s="101"/>
      <c r="F18" s="101"/>
      <c r="G18" s="101"/>
      <c r="H18" s="101"/>
      <c r="I18" s="101"/>
    </row>
    <row r="19" spans="1:10" ht="18.75" x14ac:dyDescent="0.25">
      <c r="A19" s="41"/>
      <c r="B19" s="41"/>
      <c r="C19" s="41"/>
      <c r="D19" s="41"/>
      <c r="E19" s="41"/>
      <c r="F19" s="41"/>
      <c r="G19" s="41"/>
      <c r="H19" s="41"/>
      <c r="I19" s="41"/>
    </row>
    <row r="20" spans="1:10" ht="18.75" x14ac:dyDescent="0.25">
      <c r="A20" s="102" t="s">
        <v>118</v>
      </c>
      <c r="B20" s="102"/>
      <c r="C20" s="102"/>
      <c r="D20" s="102"/>
      <c r="E20" s="102"/>
      <c r="F20" s="102"/>
      <c r="G20" s="102"/>
      <c r="H20" s="102"/>
      <c r="I20" s="102"/>
    </row>
    <row r="21" spans="1:10" ht="18.75" x14ac:dyDescent="0.25">
      <c r="A21" s="40"/>
    </row>
    <row r="22" spans="1:10" ht="18.75" x14ac:dyDescent="0.25">
      <c r="A22" s="72" t="s">
        <v>117</v>
      </c>
      <c r="B22" s="72"/>
      <c r="C22" s="72"/>
      <c r="D22" s="72"/>
      <c r="E22" s="72"/>
      <c r="F22" s="72"/>
      <c r="G22" s="72"/>
      <c r="H22" s="72"/>
      <c r="I22" s="72"/>
    </row>
    <row r="23" spans="1:10" ht="18.75" x14ac:dyDescent="0.25">
      <c r="A23" s="39"/>
    </row>
    <row r="24" spans="1:10" ht="43.5" customHeight="1" x14ac:dyDescent="0.25">
      <c r="A24" s="97" t="s">
        <v>116</v>
      </c>
      <c r="B24" s="97"/>
      <c r="C24" s="97"/>
      <c r="D24" s="97"/>
      <c r="E24" s="97"/>
      <c r="F24" s="97"/>
      <c r="G24" s="97"/>
      <c r="H24" s="97"/>
      <c r="I24" s="97"/>
    </row>
    <row r="25" spans="1:10" ht="18.75" x14ac:dyDescent="0.25">
      <c r="A25" s="20"/>
    </row>
    <row r="26" spans="1:10" ht="18.75" x14ac:dyDescent="0.25">
      <c r="A26" s="107" t="s">
        <v>27</v>
      </c>
      <c r="B26" s="107"/>
      <c r="C26" s="107"/>
      <c r="D26" s="107"/>
      <c r="E26" s="107"/>
      <c r="F26" s="107"/>
      <c r="G26" s="107"/>
      <c r="H26" s="107"/>
      <c r="I26" s="107"/>
    </row>
    <row r="27" spans="1:10" s="10" customFormat="1" ht="18.75" customHeight="1" x14ac:dyDescent="0.25">
      <c r="A27" s="34"/>
      <c r="B27" s="34"/>
      <c r="C27" s="34"/>
      <c r="D27" s="34"/>
      <c r="E27" s="34"/>
      <c r="F27" s="34"/>
      <c r="G27" s="34"/>
      <c r="H27" s="34"/>
      <c r="I27" s="33" t="s">
        <v>115</v>
      </c>
    </row>
    <row r="28" spans="1:10" s="10" customFormat="1" ht="57" customHeight="1" x14ac:dyDescent="0.25">
      <c r="A28" s="113" t="s">
        <v>78</v>
      </c>
      <c r="B28" s="114"/>
      <c r="C28" s="114"/>
      <c r="D28" s="115"/>
      <c r="E28" s="32" t="s">
        <v>77</v>
      </c>
      <c r="F28" s="100" t="s">
        <v>76</v>
      </c>
      <c r="G28" s="100"/>
      <c r="H28" s="32" t="s">
        <v>75</v>
      </c>
      <c r="I28" s="32" t="s">
        <v>74</v>
      </c>
    </row>
    <row r="29" spans="1:10" s="10" customFormat="1" ht="159" customHeight="1" x14ac:dyDescent="0.25">
      <c r="A29" s="45" t="s">
        <v>114</v>
      </c>
      <c r="B29" s="46"/>
      <c r="C29" s="46"/>
      <c r="D29" s="47"/>
      <c r="E29" s="6" t="s">
        <v>113</v>
      </c>
      <c r="F29" s="50">
        <v>65182102.490000002</v>
      </c>
      <c r="G29" s="51"/>
      <c r="H29" s="36">
        <v>470000</v>
      </c>
      <c r="I29" s="36">
        <f t="shared" ref="I29:I46" si="0">F29+H29</f>
        <v>65652102.490000002</v>
      </c>
      <c r="J29" s="37"/>
    </row>
    <row r="30" spans="1:10" s="10" customFormat="1" ht="96.75" customHeight="1" x14ac:dyDescent="0.25">
      <c r="A30" s="45" t="s">
        <v>112</v>
      </c>
      <c r="B30" s="46"/>
      <c r="C30" s="46"/>
      <c r="D30" s="47"/>
      <c r="E30" s="6" t="s">
        <v>111</v>
      </c>
      <c r="F30" s="50">
        <v>109577.88</v>
      </c>
      <c r="G30" s="51"/>
      <c r="H30" s="36">
        <v>27189</v>
      </c>
      <c r="I30" s="36">
        <f t="shared" si="0"/>
        <v>136766.88</v>
      </c>
      <c r="J30" s="37"/>
    </row>
    <row r="31" spans="1:10" s="10" customFormat="1" ht="76.5" customHeight="1" x14ac:dyDescent="0.25">
      <c r="A31" s="45" t="s">
        <v>110</v>
      </c>
      <c r="B31" s="46"/>
      <c r="C31" s="46"/>
      <c r="D31" s="47"/>
      <c r="E31" s="6" t="s">
        <v>109</v>
      </c>
      <c r="F31" s="50">
        <v>251000</v>
      </c>
      <c r="G31" s="51"/>
      <c r="H31" s="36">
        <v>150000</v>
      </c>
      <c r="I31" s="36">
        <f t="shared" si="0"/>
        <v>401000</v>
      </c>
      <c r="J31" s="37"/>
    </row>
    <row r="32" spans="1:10" s="10" customFormat="1" ht="132.75" customHeight="1" x14ac:dyDescent="0.25">
      <c r="A32" s="45" t="s">
        <v>108</v>
      </c>
      <c r="B32" s="46"/>
      <c r="C32" s="46"/>
      <c r="D32" s="47"/>
      <c r="E32" s="6" t="s">
        <v>107</v>
      </c>
      <c r="F32" s="50">
        <v>112900</v>
      </c>
      <c r="G32" s="51"/>
      <c r="H32" s="36">
        <v>40671</v>
      </c>
      <c r="I32" s="36">
        <f t="shared" si="0"/>
        <v>153571</v>
      </c>
      <c r="J32" s="37"/>
    </row>
    <row r="33" spans="1:10" s="10" customFormat="1" ht="83.25" customHeight="1" x14ac:dyDescent="0.25">
      <c r="A33" s="45" t="s">
        <v>106</v>
      </c>
      <c r="B33" s="46"/>
      <c r="C33" s="46"/>
      <c r="D33" s="47"/>
      <c r="E33" s="6" t="s">
        <v>105</v>
      </c>
      <c r="F33" s="50">
        <v>48520</v>
      </c>
      <c r="G33" s="51"/>
      <c r="H33" s="36">
        <v>9040</v>
      </c>
      <c r="I33" s="36">
        <f t="shared" si="0"/>
        <v>57560</v>
      </c>
      <c r="J33" s="37"/>
    </row>
    <row r="34" spans="1:10" s="10" customFormat="1" ht="192" customHeight="1" x14ac:dyDescent="0.25">
      <c r="A34" s="45" t="s">
        <v>104</v>
      </c>
      <c r="B34" s="46"/>
      <c r="C34" s="46"/>
      <c r="D34" s="47"/>
      <c r="E34" s="6" t="s">
        <v>103</v>
      </c>
      <c r="F34" s="50">
        <v>245900</v>
      </c>
      <c r="G34" s="51"/>
      <c r="H34" s="38">
        <v>-245900</v>
      </c>
      <c r="I34" s="38">
        <f t="shared" si="0"/>
        <v>0</v>
      </c>
    </row>
    <row r="35" spans="1:10" s="10" customFormat="1" ht="121.5" customHeight="1" x14ac:dyDescent="0.25">
      <c r="A35" s="45" t="s">
        <v>102</v>
      </c>
      <c r="B35" s="46"/>
      <c r="C35" s="46"/>
      <c r="D35" s="47"/>
      <c r="E35" s="6" t="s">
        <v>101</v>
      </c>
      <c r="F35" s="50">
        <v>1000</v>
      </c>
      <c r="G35" s="51"/>
      <c r="H35" s="38">
        <v>1000</v>
      </c>
      <c r="I35" s="38">
        <f t="shared" si="0"/>
        <v>2000</v>
      </c>
    </row>
    <row r="36" spans="1:10" s="10" customFormat="1" ht="125.25" customHeight="1" x14ac:dyDescent="0.25">
      <c r="A36" s="45" t="s">
        <v>100</v>
      </c>
      <c r="B36" s="46"/>
      <c r="C36" s="46"/>
      <c r="D36" s="47"/>
      <c r="E36" s="6" t="s">
        <v>99</v>
      </c>
      <c r="F36" s="48">
        <v>45000</v>
      </c>
      <c r="G36" s="49"/>
      <c r="H36" s="36">
        <v>3000</v>
      </c>
      <c r="I36" s="36">
        <f t="shared" si="0"/>
        <v>48000</v>
      </c>
    </row>
    <row r="37" spans="1:10" s="10" customFormat="1" ht="143.25" customHeight="1" x14ac:dyDescent="0.25">
      <c r="A37" s="45" t="s">
        <v>98</v>
      </c>
      <c r="B37" s="46"/>
      <c r="C37" s="46"/>
      <c r="D37" s="47"/>
      <c r="E37" s="6" t="s">
        <v>97</v>
      </c>
      <c r="F37" s="48">
        <v>214099.20000000001</v>
      </c>
      <c r="G37" s="49"/>
      <c r="H37" s="36">
        <v>20000</v>
      </c>
      <c r="I37" s="36">
        <f t="shared" si="0"/>
        <v>234099.20000000001</v>
      </c>
    </row>
    <row r="38" spans="1:10" s="10" customFormat="1" ht="138" customHeight="1" x14ac:dyDescent="0.25">
      <c r="A38" s="45" t="s">
        <v>96</v>
      </c>
      <c r="B38" s="46"/>
      <c r="C38" s="46"/>
      <c r="D38" s="47"/>
      <c r="E38" s="6" t="s">
        <v>95</v>
      </c>
      <c r="F38" s="48">
        <v>20000</v>
      </c>
      <c r="G38" s="49"/>
      <c r="H38" s="36">
        <v>15000</v>
      </c>
      <c r="I38" s="36">
        <f t="shared" si="0"/>
        <v>35000</v>
      </c>
    </row>
    <row r="39" spans="1:10" s="10" customFormat="1" ht="96.75" customHeight="1" x14ac:dyDescent="0.25">
      <c r="A39" s="45" t="s">
        <v>94</v>
      </c>
      <c r="B39" s="46"/>
      <c r="C39" s="46"/>
      <c r="D39" s="47"/>
      <c r="E39" s="6" t="s">
        <v>93</v>
      </c>
      <c r="F39" s="50">
        <v>50000</v>
      </c>
      <c r="G39" s="51"/>
      <c r="H39" s="36">
        <v>10000</v>
      </c>
      <c r="I39" s="36">
        <f t="shared" si="0"/>
        <v>60000</v>
      </c>
      <c r="J39" s="37"/>
    </row>
    <row r="40" spans="1:10" s="10" customFormat="1" ht="73.5" customHeight="1" x14ac:dyDescent="0.25">
      <c r="A40" s="45" t="s">
        <v>92</v>
      </c>
      <c r="B40" s="46"/>
      <c r="C40" s="46"/>
      <c r="D40" s="47"/>
      <c r="E40" s="6" t="s">
        <v>91</v>
      </c>
      <c r="F40" s="48">
        <v>109800</v>
      </c>
      <c r="G40" s="49"/>
      <c r="H40" s="36">
        <v>41400</v>
      </c>
      <c r="I40" s="36">
        <f t="shared" si="0"/>
        <v>151200</v>
      </c>
    </row>
    <row r="41" spans="1:10" s="10" customFormat="1" ht="108.75" customHeight="1" x14ac:dyDescent="0.25">
      <c r="A41" s="45" t="s">
        <v>90</v>
      </c>
      <c r="B41" s="46"/>
      <c r="C41" s="46"/>
      <c r="D41" s="47"/>
      <c r="E41" s="6" t="s">
        <v>89</v>
      </c>
      <c r="F41" s="48">
        <v>14093.25</v>
      </c>
      <c r="G41" s="49"/>
      <c r="H41" s="36">
        <f>-9703.3</f>
        <v>-9703.2999999999993</v>
      </c>
      <c r="I41" s="36">
        <f t="shared" si="0"/>
        <v>4389.9500000000007</v>
      </c>
    </row>
    <row r="42" spans="1:10" s="10" customFormat="1" ht="156" customHeight="1" x14ac:dyDescent="0.25">
      <c r="A42" s="45" t="s">
        <v>88</v>
      </c>
      <c r="B42" s="46"/>
      <c r="C42" s="46"/>
      <c r="D42" s="47"/>
      <c r="E42" s="6" t="s">
        <v>84</v>
      </c>
      <c r="F42" s="48">
        <v>211500</v>
      </c>
      <c r="G42" s="49"/>
      <c r="H42" s="36">
        <v>6200</v>
      </c>
      <c r="I42" s="36">
        <f t="shared" si="0"/>
        <v>217700</v>
      </c>
    </row>
    <row r="43" spans="1:10" s="10" customFormat="1" ht="161.25" customHeight="1" x14ac:dyDescent="0.25">
      <c r="A43" s="45" t="s">
        <v>87</v>
      </c>
      <c r="B43" s="46"/>
      <c r="C43" s="46"/>
      <c r="D43" s="47"/>
      <c r="E43" s="6" t="s">
        <v>84</v>
      </c>
      <c r="F43" s="48">
        <v>11287100</v>
      </c>
      <c r="G43" s="49"/>
      <c r="H43" s="36">
        <v>402900</v>
      </c>
      <c r="I43" s="36">
        <f t="shared" si="0"/>
        <v>11690000</v>
      </c>
    </row>
    <row r="44" spans="1:10" s="10" customFormat="1" ht="84" customHeight="1" x14ac:dyDescent="0.25">
      <c r="A44" s="45" t="s">
        <v>86</v>
      </c>
      <c r="B44" s="46"/>
      <c r="C44" s="46"/>
      <c r="D44" s="47"/>
      <c r="E44" s="6" t="s">
        <v>84</v>
      </c>
      <c r="F44" s="48">
        <v>8000</v>
      </c>
      <c r="G44" s="49"/>
      <c r="H44" s="36">
        <v>200</v>
      </c>
      <c r="I44" s="36">
        <f t="shared" si="0"/>
        <v>8200</v>
      </c>
    </row>
    <row r="45" spans="1:10" s="10" customFormat="1" ht="174" customHeight="1" x14ac:dyDescent="0.25">
      <c r="A45" s="45" t="s">
        <v>85</v>
      </c>
      <c r="B45" s="46"/>
      <c r="C45" s="46"/>
      <c r="D45" s="47"/>
      <c r="E45" s="6" t="s">
        <v>84</v>
      </c>
      <c r="F45" s="48">
        <v>39300</v>
      </c>
      <c r="G45" s="49"/>
      <c r="H45" s="36">
        <v>900</v>
      </c>
      <c r="I45" s="36">
        <f t="shared" si="0"/>
        <v>40200</v>
      </c>
    </row>
    <row r="46" spans="1:10" s="10" customFormat="1" ht="105.75" customHeight="1" x14ac:dyDescent="0.25">
      <c r="A46" s="45" t="s">
        <v>83</v>
      </c>
      <c r="B46" s="46"/>
      <c r="C46" s="46"/>
      <c r="D46" s="47"/>
      <c r="E46" s="6" t="s">
        <v>82</v>
      </c>
      <c r="F46" s="48">
        <v>4135400</v>
      </c>
      <c r="G46" s="49"/>
      <c r="H46" s="36">
        <v>48200</v>
      </c>
      <c r="I46" s="36">
        <f t="shared" si="0"/>
        <v>4183600</v>
      </c>
    </row>
    <row r="47" spans="1:10" ht="29.25" customHeight="1" x14ac:dyDescent="0.25">
      <c r="A47" s="108" t="s">
        <v>51</v>
      </c>
      <c r="B47" s="109"/>
      <c r="C47" s="109"/>
      <c r="D47" s="109"/>
      <c r="E47" s="110"/>
      <c r="F47" s="111">
        <f>F46+F45+F44+F43+F42+F41+F40+F39+F38+F37+F36+F35+F34+F33+F32+F31+F30+F29</f>
        <v>82085292.819999993</v>
      </c>
      <c r="G47" s="112"/>
      <c r="H47" s="35">
        <f>H46+H45+H44+H43+H42+H41+H40+H39+H38+H37+H36+H35+H34+H33+H32+H31+H30+H29</f>
        <v>990096.7</v>
      </c>
      <c r="I47" s="35">
        <f>I46+I45+I44+I43+I42+I41+I40+I39+I38+I37+I36+I35+I34+I33+I32+I31+I30+I29</f>
        <v>83075389.519999996</v>
      </c>
    </row>
    <row r="48" spans="1:10" ht="18.75" x14ac:dyDescent="0.25">
      <c r="A48" s="20"/>
    </row>
    <row r="49" spans="1:9" ht="18.75" x14ac:dyDescent="0.25">
      <c r="A49" s="73" t="s">
        <v>50</v>
      </c>
      <c r="B49" s="73"/>
      <c r="C49" s="73"/>
      <c r="D49" s="73"/>
      <c r="E49" s="73"/>
      <c r="F49" s="73"/>
      <c r="G49" s="73"/>
      <c r="H49" s="73"/>
      <c r="I49" s="73"/>
    </row>
    <row r="50" spans="1:9" s="10" customFormat="1" ht="13.5" customHeight="1" x14ac:dyDescent="0.25">
      <c r="A50" s="34"/>
      <c r="B50" s="34"/>
      <c r="C50" s="34"/>
      <c r="D50" s="34"/>
      <c r="E50" s="34"/>
      <c r="F50" s="34"/>
      <c r="G50" s="34"/>
      <c r="H50" s="34"/>
      <c r="I50" s="33"/>
    </row>
    <row r="51" spans="1:9" ht="25.5" customHeight="1" x14ac:dyDescent="0.25">
      <c r="A51" s="72" t="s">
        <v>81</v>
      </c>
      <c r="B51" s="72"/>
      <c r="C51" s="72"/>
      <c r="D51" s="72"/>
      <c r="E51" s="72"/>
      <c r="F51" s="72"/>
      <c r="G51" s="72"/>
      <c r="H51" s="72"/>
      <c r="I51" s="72"/>
    </row>
    <row r="52" spans="1:9" ht="75" customHeight="1" x14ac:dyDescent="0.25">
      <c r="A52" s="97" t="s">
        <v>80</v>
      </c>
      <c r="B52" s="97"/>
      <c r="C52" s="97"/>
      <c r="D52" s="97"/>
      <c r="E52" s="97"/>
      <c r="F52" s="97"/>
      <c r="G52" s="97"/>
      <c r="H52" s="97"/>
      <c r="I52" s="97"/>
    </row>
    <row r="53" spans="1:9" ht="51.6" customHeight="1" x14ac:dyDescent="0.25">
      <c r="A53" s="98" t="s">
        <v>79</v>
      </c>
      <c r="B53" s="98"/>
      <c r="C53" s="98"/>
      <c r="D53" s="98"/>
      <c r="E53" s="98"/>
      <c r="F53" s="98"/>
      <c r="G53" s="98"/>
      <c r="H53" s="98"/>
      <c r="I53" s="98"/>
    </row>
    <row r="54" spans="1:9" ht="56.45" customHeight="1" x14ac:dyDescent="0.25">
      <c r="A54" s="99" t="s">
        <v>78</v>
      </c>
      <c r="B54" s="99"/>
      <c r="C54" s="99"/>
      <c r="D54" s="99"/>
      <c r="E54" s="32" t="s">
        <v>77</v>
      </c>
      <c r="F54" s="100" t="s">
        <v>76</v>
      </c>
      <c r="G54" s="100"/>
      <c r="H54" s="32" t="s">
        <v>75</v>
      </c>
      <c r="I54" s="32" t="s">
        <v>74</v>
      </c>
    </row>
    <row r="55" spans="1:9" ht="35.1" customHeight="1" x14ac:dyDescent="0.25">
      <c r="A55" s="93" t="s">
        <v>73</v>
      </c>
      <c r="B55" s="93"/>
      <c r="C55" s="93"/>
      <c r="D55" s="93"/>
      <c r="E55" s="31" t="s">
        <v>72</v>
      </c>
      <c r="F55" s="94">
        <f>'[1]31.05.2019'!I44</f>
        <v>73848983.879999995</v>
      </c>
      <c r="G55" s="94"/>
      <c r="H55" s="30">
        <v>-45000</v>
      </c>
      <c r="I55" s="30">
        <f t="shared" ref="I55:I65" si="1">H55+F55</f>
        <v>73803983.879999995</v>
      </c>
    </row>
    <row r="56" spans="1:9" ht="35.1" customHeight="1" x14ac:dyDescent="0.25">
      <c r="A56" s="93" t="s">
        <v>71</v>
      </c>
      <c r="B56" s="93"/>
      <c r="C56" s="93"/>
      <c r="D56" s="93"/>
      <c r="E56" s="31" t="s">
        <v>70</v>
      </c>
      <c r="F56" s="94">
        <f>'[1]31.05.2019'!I45</f>
        <v>401600</v>
      </c>
      <c r="G56" s="94"/>
      <c r="H56" s="30">
        <v>0</v>
      </c>
      <c r="I56" s="30">
        <f t="shared" si="1"/>
        <v>401600</v>
      </c>
    </row>
    <row r="57" spans="1:9" ht="35.1" customHeight="1" x14ac:dyDescent="0.25">
      <c r="A57" s="93" t="s">
        <v>69</v>
      </c>
      <c r="B57" s="93"/>
      <c r="C57" s="93"/>
      <c r="D57" s="93"/>
      <c r="E57" s="31" t="s">
        <v>68</v>
      </c>
      <c r="F57" s="94">
        <f>'[1]31.05.2019'!I46</f>
        <v>18241410.719999999</v>
      </c>
      <c r="G57" s="94"/>
      <c r="H57" s="30">
        <v>41400</v>
      </c>
      <c r="I57" s="30">
        <f t="shared" si="1"/>
        <v>18282810.719999999</v>
      </c>
    </row>
    <row r="58" spans="1:9" ht="24.75" customHeight="1" x14ac:dyDescent="0.25">
      <c r="A58" s="93" t="s">
        <v>67</v>
      </c>
      <c r="B58" s="93"/>
      <c r="C58" s="93"/>
      <c r="D58" s="93"/>
      <c r="E58" s="31" t="s">
        <v>66</v>
      </c>
      <c r="F58" s="94">
        <f>'[1]31.05.2019'!I47</f>
        <v>40381453.259999998</v>
      </c>
      <c r="G58" s="94"/>
      <c r="H58" s="30">
        <f>-56703.3</f>
        <v>-56703.3</v>
      </c>
      <c r="I58" s="30">
        <f t="shared" si="1"/>
        <v>40324749.960000001</v>
      </c>
    </row>
    <row r="59" spans="1:9" ht="35.1" customHeight="1" x14ac:dyDescent="0.25">
      <c r="A59" s="93" t="s">
        <v>65</v>
      </c>
      <c r="B59" s="93"/>
      <c r="C59" s="93"/>
      <c r="D59" s="93"/>
      <c r="E59" s="31" t="s">
        <v>64</v>
      </c>
      <c r="F59" s="94">
        <f>'[1]31.05.2019'!I48</f>
        <v>69904641.709999993</v>
      </c>
      <c r="G59" s="94"/>
      <c r="H59" s="30">
        <v>335700.36</v>
      </c>
      <c r="I59" s="30">
        <f t="shared" si="1"/>
        <v>70240342.069999993</v>
      </c>
    </row>
    <row r="60" spans="1:9" ht="35.1" customHeight="1" x14ac:dyDescent="0.25">
      <c r="A60" s="93" t="s">
        <v>63</v>
      </c>
      <c r="B60" s="93"/>
      <c r="C60" s="93"/>
      <c r="D60" s="93"/>
      <c r="E60" s="31" t="s">
        <v>62</v>
      </c>
      <c r="F60" s="94">
        <f>'[1]31.05.2019'!I49</f>
        <v>4705908</v>
      </c>
      <c r="G60" s="94"/>
      <c r="H60" s="30">
        <v>0</v>
      </c>
      <c r="I60" s="30">
        <f t="shared" si="1"/>
        <v>4705908</v>
      </c>
    </row>
    <row r="61" spans="1:9" ht="35.1" customHeight="1" x14ac:dyDescent="0.25">
      <c r="A61" s="93" t="s">
        <v>61</v>
      </c>
      <c r="B61" s="93"/>
      <c r="C61" s="93"/>
      <c r="D61" s="93"/>
      <c r="E61" s="31" t="s">
        <v>60</v>
      </c>
      <c r="F61" s="94">
        <f>'[1]31.05.2019'!I50</f>
        <v>222520407.10000002</v>
      </c>
      <c r="G61" s="94"/>
      <c r="H61" s="30">
        <v>264299.64</v>
      </c>
      <c r="I61" s="30">
        <f t="shared" si="1"/>
        <v>222784706.74000001</v>
      </c>
    </row>
    <row r="62" spans="1:9" ht="35.1" customHeight="1" x14ac:dyDescent="0.25">
      <c r="A62" s="93" t="s">
        <v>59</v>
      </c>
      <c r="B62" s="93"/>
      <c r="C62" s="93"/>
      <c r="D62" s="93"/>
      <c r="E62" s="31" t="s">
        <v>58</v>
      </c>
      <c r="F62" s="94">
        <f>'[1]31.05.2019'!I51</f>
        <v>8480375.9399999995</v>
      </c>
      <c r="G62" s="94"/>
      <c r="H62" s="30">
        <v>0</v>
      </c>
      <c r="I62" s="30">
        <f t="shared" si="1"/>
        <v>8480375.9399999995</v>
      </c>
    </row>
    <row r="63" spans="1:9" ht="35.1" customHeight="1" x14ac:dyDescent="0.25">
      <c r="A63" s="93" t="s">
        <v>57</v>
      </c>
      <c r="B63" s="93"/>
      <c r="C63" s="93"/>
      <c r="D63" s="93"/>
      <c r="E63" s="31" t="s">
        <v>56</v>
      </c>
      <c r="F63" s="94">
        <f>'[1]31.05.2019'!I52</f>
        <v>20569200</v>
      </c>
      <c r="G63" s="94"/>
      <c r="H63" s="30">
        <v>458400</v>
      </c>
      <c r="I63" s="30">
        <f t="shared" si="1"/>
        <v>21027600</v>
      </c>
    </row>
    <row r="64" spans="1:9" ht="35.1" customHeight="1" x14ac:dyDescent="0.25">
      <c r="A64" s="93" t="s">
        <v>55</v>
      </c>
      <c r="B64" s="93"/>
      <c r="C64" s="93"/>
      <c r="D64" s="93"/>
      <c r="E64" s="31" t="s">
        <v>54</v>
      </c>
      <c r="F64" s="94">
        <f>'[1]31.05.2019'!I53</f>
        <v>31910691.379999999</v>
      </c>
      <c r="G64" s="94"/>
      <c r="H64" s="30">
        <v>-8000</v>
      </c>
      <c r="I64" s="30">
        <f t="shared" si="1"/>
        <v>31902691.379999999</v>
      </c>
    </row>
    <row r="65" spans="1:9" ht="35.1" customHeight="1" x14ac:dyDescent="0.25">
      <c r="A65" s="93" t="s">
        <v>53</v>
      </c>
      <c r="B65" s="93"/>
      <c r="C65" s="93"/>
      <c r="D65" s="93"/>
      <c r="E65" s="31" t="s">
        <v>52</v>
      </c>
      <c r="F65" s="94">
        <f>'[1]31.05.2019'!I54</f>
        <v>4825974.82</v>
      </c>
      <c r="G65" s="94"/>
      <c r="H65" s="30">
        <v>0</v>
      </c>
      <c r="I65" s="30">
        <f t="shared" si="1"/>
        <v>4825974.82</v>
      </c>
    </row>
    <row r="66" spans="1:9" ht="29.25" customHeight="1" x14ac:dyDescent="0.25">
      <c r="A66" s="95" t="s">
        <v>51</v>
      </c>
      <c r="B66" s="95"/>
      <c r="C66" s="95"/>
      <c r="D66" s="95"/>
      <c r="E66" s="95"/>
      <c r="F66" s="96">
        <f>F65+F64+F63+F62+F61+F60+F59+F58+F57+F56+F55</f>
        <v>495790646.80999994</v>
      </c>
      <c r="G66" s="96"/>
      <c r="H66" s="29">
        <f>H65+H64+H63+H62+H61+H60+H59+H58+H57+H56+H55</f>
        <v>990096.7</v>
      </c>
      <c r="I66" s="29">
        <f>I65+I64+I63+I62+I61+I60+I59+I58+I57+I56+I55</f>
        <v>496780743.50999999</v>
      </c>
    </row>
    <row r="67" spans="1:9" ht="18.75" x14ac:dyDescent="0.25">
      <c r="A67" s="73" t="s">
        <v>50</v>
      </c>
      <c r="B67" s="73"/>
      <c r="C67" s="73"/>
      <c r="D67" s="73"/>
      <c r="E67" s="73"/>
      <c r="F67" s="73"/>
      <c r="G67" s="73"/>
      <c r="H67" s="73"/>
      <c r="I67" s="73"/>
    </row>
    <row r="68" spans="1:9" ht="9.75" customHeight="1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s="22" customFormat="1" ht="9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</row>
    <row r="70" spans="1:9" s="22" customFormat="1" ht="18.75" x14ac:dyDescent="0.25">
      <c r="A70" s="119" t="s">
        <v>49</v>
      </c>
      <c r="B70" s="119"/>
      <c r="C70" s="119"/>
      <c r="D70" s="119"/>
      <c r="E70" s="119"/>
      <c r="F70" s="119"/>
      <c r="G70" s="119"/>
      <c r="H70" s="119"/>
      <c r="I70" s="119"/>
    </row>
    <row r="71" spans="1:9" s="22" customFormat="1" ht="18.75" x14ac:dyDescent="0.25">
      <c r="A71" s="28"/>
    </row>
    <row r="72" spans="1:9" s="22" customFormat="1" ht="18.75" x14ac:dyDescent="0.25">
      <c r="A72" s="120" t="s">
        <v>48</v>
      </c>
      <c r="B72" s="120"/>
      <c r="C72" s="120"/>
      <c r="D72" s="120"/>
      <c r="E72" s="120"/>
      <c r="F72" s="120"/>
      <c r="G72" s="120"/>
      <c r="H72" s="120"/>
      <c r="I72" s="120"/>
    </row>
    <row r="73" spans="1:9" s="22" customFormat="1" ht="40.5" customHeight="1" x14ac:dyDescent="0.25">
      <c r="A73" s="121" t="s">
        <v>27</v>
      </c>
      <c r="B73" s="121"/>
      <c r="C73" s="121"/>
      <c r="D73" s="121"/>
      <c r="E73" s="121"/>
      <c r="F73" s="121"/>
      <c r="G73" s="121"/>
      <c r="H73" s="121"/>
      <c r="I73" s="121"/>
    </row>
    <row r="74" spans="1:9" s="22" customFormat="1" ht="36.6" customHeight="1" x14ac:dyDescent="0.25">
      <c r="A74" s="122" t="s">
        <v>13</v>
      </c>
      <c r="B74" s="123"/>
      <c r="C74" s="122" t="s">
        <v>12</v>
      </c>
      <c r="D74" s="124"/>
      <c r="E74" s="124"/>
      <c r="F74" s="124"/>
      <c r="G74" s="124"/>
      <c r="H74" s="124"/>
      <c r="I74" s="123"/>
    </row>
    <row r="75" spans="1:9" s="22" customFormat="1" ht="18.75" customHeight="1" x14ac:dyDescent="0.25">
      <c r="A75" s="75" t="s">
        <v>11</v>
      </c>
      <c r="B75" s="76"/>
      <c r="C75" s="81" t="s">
        <v>10</v>
      </c>
      <c r="D75" s="82"/>
      <c r="E75" s="83"/>
      <c r="F75" s="84" t="s">
        <v>6</v>
      </c>
      <c r="G75" s="85"/>
      <c r="H75" s="27" t="s">
        <v>10</v>
      </c>
      <c r="I75" s="26" t="s">
        <v>5</v>
      </c>
    </row>
    <row r="76" spans="1:9" s="22" customFormat="1" ht="18.75" customHeight="1" x14ac:dyDescent="0.25">
      <c r="A76" s="75" t="s">
        <v>9</v>
      </c>
      <c r="B76" s="76"/>
      <c r="C76" s="81">
        <v>45000</v>
      </c>
      <c r="D76" s="82"/>
      <c r="E76" s="83"/>
      <c r="F76" s="84" t="s">
        <v>6</v>
      </c>
      <c r="G76" s="85"/>
      <c r="H76" s="25" t="s">
        <v>8</v>
      </c>
      <c r="I76" s="24" t="s">
        <v>5</v>
      </c>
    </row>
    <row r="77" spans="1:9" s="22" customFormat="1" ht="18.75" customHeight="1" x14ac:dyDescent="0.25">
      <c r="A77" s="86" t="s">
        <v>7</v>
      </c>
      <c r="B77" s="87"/>
      <c r="C77" s="88">
        <v>73803983</v>
      </c>
      <c r="D77" s="89"/>
      <c r="E77" s="90"/>
      <c r="F77" s="91" t="s">
        <v>6</v>
      </c>
      <c r="G77" s="92"/>
      <c r="H77" s="23">
        <v>88</v>
      </c>
      <c r="I77" s="23" t="s">
        <v>5</v>
      </c>
    </row>
    <row r="78" spans="1:9" s="22" customFormat="1" ht="37.15" customHeight="1" x14ac:dyDescent="0.25">
      <c r="A78" s="75" t="s">
        <v>4</v>
      </c>
      <c r="B78" s="76"/>
      <c r="C78" s="77" t="s">
        <v>47</v>
      </c>
      <c r="D78" s="78"/>
      <c r="E78" s="78"/>
      <c r="F78" s="78"/>
      <c r="G78" s="78"/>
      <c r="H78" s="78"/>
      <c r="I78" s="79"/>
    </row>
    <row r="79" spans="1:9" ht="18.75" x14ac:dyDescent="0.25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25.5" customHeight="1" x14ac:dyDescent="0.25">
      <c r="A80" s="72" t="s">
        <v>46</v>
      </c>
      <c r="B80" s="72"/>
      <c r="C80" s="72"/>
      <c r="D80" s="72"/>
      <c r="E80" s="72"/>
      <c r="F80" s="72"/>
      <c r="G80" s="72"/>
      <c r="H80" s="72"/>
      <c r="I80" s="72"/>
    </row>
    <row r="81" spans="1:9" ht="18.75" x14ac:dyDescent="0.25">
      <c r="A81" s="3"/>
    </row>
    <row r="82" spans="1:9" ht="18.75" x14ac:dyDescent="0.25">
      <c r="A82" s="102" t="s">
        <v>45</v>
      </c>
      <c r="B82" s="102"/>
      <c r="C82" s="102"/>
      <c r="D82" s="102"/>
      <c r="E82" s="102"/>
      <c r="F82" s="102"/>
      <c r="G82" s="102"/>
      <c r="H82" s="102"/>
      <c r="I82" s="102"/>
    </row>
    <row r="83" spans="1:9" ht="31.5" customHeight="1" x14ac:dyDescent="0.25">
      <c r="A83" s="107" t="s">
        <v>27</v>
      </c>
      <c r="B83" s="107"/>
      <c r="C83" s="107"/>
      <c r="D83" s="107"/>
      <c r="E83" s="107"/>
      <c r="F83" s="107"/>
      <c r="G83" s="107"/>
      <c r="H83" s="107"/>
      <c r="I83" s="107"/>
    </row>
    <row r="84" spans="1:9" ht="12" customHeight="1" x14ac:dyDescent="0.25">
      <c r="A84" s="8"/>
      <c r="B84" s="8"/>
      <c r="C84" s="8"/>
      <c r="D84" s="8"/>
      <c r="E84" s="8"/>
      <c r="F84" s="8"/>
      <c r="G84" s="8"/>
      <c r="H84" s="8"/>
      <c r="I84" s="8"/>
    </row>
    <row r="85" spans="1:9" ht="37.5" customHeight="1" x14ac:dyDescent="0.25">
      <c r="A85" s="116" t="s">
        <v>13</v>
      </c>
      <c r="B85" s="117"/>
      <c r="C85" s="116" t="s">
        <v>12</v>
      </c>
      <c r="D85" s="118"/>
      <c r="E85" s="118"/>
      <c r="F85" s="118"/>
      <c r="G85" s="118"/>
      <c r="H85" s="118"/>
      <c r="I85" s="117"/>
    </row>
    <row r="86" spans="1:9" ht="18.75" customHeight="1" x14ac:dyDescent="0.25">
      <c r="A86" s="125" t="s">
        <v>11</v>
      </c>
      <c r="B86" s="126"/>
      <c r="C86" s="127">
        <v>41400</v>
      </c>
      <c r="D86" s="128"/>
      <c r="E86" s="129"/>
      <c r="F86" s="130" t="s">
        <v>6</v>
      </c>
      <c r="G86" s="131"/>
      <c r="H86" s="6" t="s">
        <v>8</v>
      </c>
      <c r="I86" s="7" t="s">
        <v>5</v>
      </c>
    </row>
    <row r="87" spans="1:9" ht="18.75" customHeight="1" x14ac:dyDescent="0.25">
      <c r="A87" s="125" t="s">
        <v>9</v>
      </c>
      <c r="B87" s="126"/>
      <c r="C87" s="127" t="s">
        <v>10</v>
      </c>
      <c r="D87" s="128"/>
      <c r="E87" s="129"/>
      <c r="F87" s="130" t="s">
        <v>6</v>
      </c>
      <c r="G87" s="131"/>
      <c r="H87" s="6" t="s">
        <v>10</v>
      </c>
      <c r="I87" s="5" t="s">
        <v>5</v>
      </c>
    </row>
    <row r="88" spans="1:9" ht="36" customHeight="1" x14ac:dyDescent="0.25">
      <c r="A88" s="135" t="s">
        <v>7</v>
      </c>
      <c r="B88" s="136"/>
      <c r="C88" s="137">
        <v>18282810</v>
      </c>
      <c r="D88" s="138"/>
      <c r="E88" s="139"/>
      <c r="F88" s="140" t="s">
        <v>6</v>
      </c>
      <c r="G88" s="141"/>
      <c r="H88" s="4">
        <v>72</v>
      </c>
      <c r="I88" s="4" t="s">
        <v>5</v>
      </c>
    </row>
    <row r="89" spans="1:9" ht="40.5" customHeight="1" x14ac:dyDescent="0.25">
      <c r="A89" s="157" t="s">
        <v>4</v>
      </c>
      <c r="B89" s="157"/>
      <c r="C89" s="59" t="s">
        <v>44</v>
      </c>
      <c r="D89" s="59"/>
      <c r="E89" s="59"/>
      <c r="F89" s="59"/>
      <c r="G89" s="59"/>
      <c r="H89" s="59"/>
      <c r="I89" s="59"/>
    </row>
    <row r="90" spans="1:9" ht="36" customHeight="1" x14ac:dyDescent="0.25">
      <c r="A90" s="72" t="s">
        <v>43</v>
      </c>
      <c r="B90" s="72"/>
      <c r="C90" s="72"/>
      <c r="D90" s="72"/>
      <c r="E90" s="72"/>
      <c r="F90" s="72"/>
      <c r="G90" s="72"/>
      <c r="H90" s="72"/>
      <c r="I90" s="72"/>
    </row>
    <row r="91" spans="1:9" ht="17.45" customHeight="1" x14ac:dyDescent="0.25">
      <c r="A91" s="3"/>
    </row>
    <row r="92" spans="1:9" ht="17.45" customHeight="1" x14ac:dyDescent="0.25">
      <c r="A92" s="73" t="s">
        <v>42</v>
      </c>
      <c r="B92" s="73"/>
      <c r="C92" s="73"/>
      <c r="D92" s="73"/>
      <c r="E92" s="73"/>
      <c r="F92" s="73"/>
      <c r="G92" s="73"/>
      <c r="H92" s="73"/>
      <c r="I92" s="73"/>
    </row>
    <row r="93" spans="1:9" ht="21.75" customHeight="1" x14ac:dyDescent="0.3">
      <c r="A93" s="80" t="s">
        <v>27</v>
      </c>
      <c r="B93" s="80"/>
      <c r="C93" s="80"/>
      <c r="D93" s="80"/>
      <c r="E93" s="80"/>
      <c r="F93" s="80"/>
      <c r="G93" s="80"/>
      <c r="H93" s="80"/>
      <c r="I93" s="80"/>
    </row>
    <row r="94" spans="1:9" ht="17.45" customHeight="1" x14ac:dyDescent="0.25">
      <c r="A94" s="20"/>
    </row>
    <row r="95" spans="1:9" ht="17.45" customHeight="1" x14ac:dyDescent="0.25">
      <c r="A95" s="116" t="s">
        <v>13</v>
      </c>
      <c r="B95" s="117"/>
      <c r="C95" s="116" t="s">
        <v>12</v>
      </c>
      <c r="D95" s="118"/>
      <c r="E95" s="118"/>
      <c r="F95" s="118"/>
      <c r="G95" s="118"/>
      <c r="H95" s="118"/>
      <c r="I95" s="117"/>
    </row>
    <row r="96" spans="1:9" ht="17.45" customHeight="1" x14ac:dyDescent="0.25">
      <c r="A96" s="125" t="s">
        <v>11</v>
      </c>
      <c r="B96" s="126"/>
      <c r="C96" s="127" t="s">
        <v>10</v>
      </c>
      <c r="D96" s="128"/>
      <c r="E96" s="129"/>
      <c r="F96" s="130" t="s">
        <v>6</v>
      </c>
      <c r="G96" s="131"/>
      <c r="H96" t="s">
        <v>10</v>
      </c>
      <c r="I96" s="7" t="s">
        <v>5</v>
      </c>
    </row>
    <row r="97" spans="1:9" ht="17.45" customHeight="1" x14ac:dyDescent="0.25">
      <c r="A97" s="125" t="s">
        <v>9</v>
      </c>
      <c r="B97" s="126"/>
      <c r="C97" s="127">
        <v>56703</v>
      </c>
      <c r="D97" s="128"/>
      <c r="E97" s="129"/>
      <c r="F97" s="130" t="s">
        <v>6</v>
      </c>
      <c r="G97" s="131"/>
      <c r="H97" s="6" t="s">
        <v>41</v>
      </c>
      <c r="I97" s="5" t="s">
        <v>5</v>
      </c>
    </row>
    <row r="98" spans="1:9" ht="17.45" customHeight="1" x14ac:dyDescent="0.25">
      <c r="A98" s="135" t="s">
        <v>7</v>
      </c>
      <c r="B98" s="136"/>
      <c r="C98" s="137">
        <v>40324749</v>
      </c>
      <c r="D98" s="138"/>
      <c r="E98" s="139"/>
      <c r="F98" s="140" t="s">
        <v>6</v>
      </c>
      <c r="G98" s="141"/>
      <c r="H98" s="4">
        <v>96</v>
      </c>
      <c r="I98" s="4" t="s">
        <v>5</v>
      </c>
    </row>
    <row r="99" spans="1:9" ht="96.75" customHeight="1" x14ac:dyDescent="0.25">
      <c r="A99" s="60" t="s">
        <v>4</v>
      </c>
      <c r="B99" s="61"/>
      <c r="C99" s="151">
        <f>-9703.3</f>
        <v>-9703.2999999999993</v>
      </c>
      <c r="D99" s="152"/>
      <c r="E99" s="153"/>
      <c r="F99" s="77" t="s">
        <v>40</v>
      </c>
      <c r="G99" s="78"/>
      <c r="H99" s="78"/>
      <c r="I99" s="79"/>
    </row>
    <row r="100" spans="1:9" ht="84" customHeight="1" x14ac:dyDescent="0.25">
      <c r="A100" s="64"/>
      <c r="B100" s="65"/>
      <c r="C100" s="151">
        <f>-47000</f>
        <v>-47000</v>
      </c>
      <c r="D100" s="152"/>
      <c r="E100" s="153"/>
      <c r="F100" s="77" t="s">
        <v>39</v>
      </c>
      <c r="G100" s="78"/>
      <c r="H100" s="78"/>
      <c r="I100" s="79"/>
    </row>
    <row r="101" spans="1:9" ht="17.45" customHeight="1" x14ac:dyDescent="0.25">
      <c r="A101" s="19"/>
      <c r="B101" s="19"/>
      <c r="C101" s="1"/>
      <c r="D101" s="1"/>
      <c r="E101" s="1"/>
      <c r="F101" s="1"/>
      <c r="G101" s="1"/>
      <c r="H101" s="1"/>
      <c r="I101" s="1"/>
    </row>
    <row r="102" spans="1:9" ht="31.5" customHeight="1" x14ac:dyDescent="0.25">
      <c r="A102" s="72" t="s">
        <v>38</v>
      </c>
      <c r="B102" s="72"/>
      <c r="C102" s="72"/>
      <c r="D102" s="72"/>
      <c r="E102" s="72"/>
      <c r="F102" s="72"/>
      <c r="G102" s="72"/>
      <c r="H102" s="72"/>
      <c r="I102" s="72"/>
    </row>
    <row r="103" spans="1:9" ht="18.75" customHeight="1" x14ac:dyDescent="0.25">
      <c r="A103" s="73" t="s">
        <v>37</v>
      </c>
      <c r="B103" s="73"/>
      <c r="C103" s="73"/>
      <c r="D103" s="73"/>
      <c r="E103" s="73"/>
      <c r="F103" s="73"/>
      <c r="G103" s="73"/>
      <c r="H103" s="73"/>
      <c r="I103" s="73"/>
    </row>
    <row r="104" spans="1:9" ht="42.75" customHeight="1" x14ac:dyDescent="0.3">
      <c r="A104" s="80" t="s">
        <v>27</v>
      </c>
      <c r="B104" s="80"/>
      <c r="C104" s="80"/>
      <c r="D104" s="80"/>
      <c r="E104" s="80"/>
      <c r="F104" s="80"/>
      <c r="G104" s="80"/>
      <c r="H104" s="80"/>
      <c r="I104" s="80"/>
    </row>
    <row r="105" spans="1:9" ht="18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39" customHeight="1" x14ac:dyDescent="0.25">
      <c r="A106" s="116" t="s">
        <v>13</v>
      </c>
      <c r="B106" s="117"/>
      <c r="C106" s="116" t="s">
        <v>12</v>
      </c>
      <c r="D106" s="118"/>
      <c r="E106" s="118"/>
      <c r="F106" s="118"/>
      <c r="G106" s="118"/>
      <c r="H106" s="118"/>
      <c r="I106" s="117"/>
    </row>
    <row r="107" spans="1:9" ht="22.9" customHeight="1" x14ac:dyDescent="0.25">
      <c r="A107" s="125" t="s">
        <v>11</v>
      </c>
      <c r="B107" s="126"/>
      <c r="C107" s="127">
        <v>335700</v>
      </c>
      <c r="D107" s="128"/>
      <c r="E107" s="129"/>
      <c r="F107" s="130" t="s">
        <v>6</v>
      </c>
      <c r="G107" s="131"/>
      <c r="H107" s="6" t="s">
        <v>36</v>
      </c>
      <c r="I107" s="7" t="s">
        <v>5</v>
      </c>
    </row>
    <row r="108" spans="1:9" ht="18.75" customHeight="1" x14ac:dyDescent="0.25">
      <c r="A108" s="125" t="s">
        <v>9</v>
      </c>
      <c r="B108" s="126"/>
      <c r="C108" s="127" t="s">
        <v>10</v>
      </c>
      <c r="D108" s="128"/>
      <c r="E108" s="129"/>
      <c r="F108" s="130" t="s">
        <v>6</v>
      </c>
      <c r="G108" s="131"/>
      <c r="H108" s="18" t="s">
        <v>10</v>
      </c>
      <c r="I108" s="5" t="s">
        <v>5</v>
      </c>
    </row>
    <row r="109" spans="1:9" ht="18.75" customHeight="1" x14ac:dyDescent="0.25">
      <c r="A109" s="135" t="s">
        <v>7</v>
      </c>
      <c r="B109" s="136"/>
      <c r="C109" s="137">
        <v>70240342</v>
      </c>
      <c r="D109" s="138"/>
      <c r="E109" s="139"/>
      <c r="F109" s="140" t="s">
        <v>6</v>
      </c>
      <c r="G109" s="141"/>
      <c r="H109" s="9" t="s">
        <v>35</v>
      </c>
      <c r="I109" s="4" t="s">
        <v>5</v>
      </c>
    </row>
    <row r="110" spans="1:9" ht="54.75" customHeight="1" x14ac:dyDescent="0.25">
      <c r="A110" s="60" t="s">
        <v>4</v>
      </c>
      <c r="B110" s="61"/>
      <c r="C110" s="142">
        <v>-34299.64</v>
      </c>
      <c r="D110" s="142"/>
      <c r="E110" s="142"/>
      <c r="F110" s="132" t="s">
        <v>34</v>
      </c>
      <c r="G110" s="132"/>
      <c r="H110" s="132"/>
      <c r="I110" s="132"/>
    </row>
    <row r="111" spans="1:9" ht="39.75" customHeight="1" x14ac:dyDescent="0.25">
      <c r="A111" s="62"/>
      <c r="B111" s="63"/>
      <c r="C111" s="133">
        <v>-360000</v>
      </c>
      <c r="D111" s="133"/>
      <c r="E111" s="133"/>
      <c r="F111" s="132" t="s">
        <v>34</v>
      </c>
      <c r="G111" s="132"/>
      <c r="H111" s="132"/>
      <c r="I111" s="132"/>
    </row>
    <row r="112" spans="1:9" ht="45" customHeight="1" x14ac:dyDescent="0.25">
      <c r="A112" s="62"/>
      <c r="B112" s="63"/>
      <c r="C112" s="133">
        <v>130000</v>
      </c>
      <c r="D112" s="133"/>
      <c r="E112" s="133"/>
      <c r="F112" s="132" t="s">
        <v>33</v>
      </c>
      <c r="G112" s="132"/>
      <c r="H112" s="132"/>
      <c r="I112" s="132"/>
    </row>
    <row r="113" spans="1:9" ht="43.5" customHeight="1" x14ac:dyDescent="0.25">
      <c r="A113" s="62"/>
      <c r="B113" s="63"/>
      <c r="C113" s="133">
        <v>50000</v>
      </c>
      <c r="D113" s="133"/>
      <c r="E113" s="133"/>
      <c r="F113" s="132" t="s">
        <v>32</v>
      </c>
      <c r="G113" s="132"/>
      <c r="H113" s="132"/>
      <c r="I113" s="132"/>
    </row>
    <row r="114" spans="1:9" ht="56.25" customHeight="1" x14ac:dyDescent="0.25">
      <c r="A114" s="62"/>
      <c r="B114" s="63"/>
      <c r="C114" s="133">
        <v>50000</v>
      </c>
      <c r="D114" s="133"/>
      <c r="E114" s="133"/>
      <c r="F114" s="132" t="s">
        <v>31</v>
      </c>
      <c r="G114" s="132"/>
      <c r="H114" s="132"/>
      <c r="I114" s="132"/>
    </row>
    <row r="115" spans="1:9" s="10" customFormat="1" ht="53.45" customHeight="1" x14ac:dyDescent="0.25">
      <c r="A115" s="64"/>
      <c r="B115" s="65"/>
      <c r="C115" s="142">
        <v>500000</v>
      </c>
      <c r="D115" s="142"/>
      <c r="E115" s="142"/>
      <c r="F115" s="132" t="s">
        <v>30</v>
      </c>
      <c r="G115" s="132"/>
      <c r="H115" s="132"/>
      <c r="I115" s="132"/>
    </row>
    <row r="116" spans="1:9" ht="9" customHeight="1" x14ac:dyDescent="0.25">
      <c r="A116" s="3"/>
    </row>
    <row r="117" spans="1:9" ht="9" customHeight="1" x14ac:dyDescent="0.25">
      <c r="A117" s="3"/>
    </row>
    <row r="118" spans="1:9" ht="38.25" customHeight="1" x14ac:dyDescent="0.25">
      <c r="A118" s="72" t="s">
        <v>29</v>
      </c>
      <c r="B118" s="72"/>
      <c r="C118" s="72"/>
      <c r="D118" s="72"/>
      <c r="E118" s="72"/>
      <c r="F118" s="72"/>
      <c r="G118" s="72"/>
      <c r="H118" s="72"/>
      <c r="I118" s="72"/>
    </row>
    <row r="119" spans="1:9" ht="18.75" customHeight="1" x14ac:dyDescent="0.25">
      <c r="A119" s="3"/>
      <c r="B119" s="17"/>
      <c r="C119" s="17"/>
      <c r="D119" s="17"/>
      <c r="E119" s="17"/>
      <c r="F119" s="17"/>
      <c r="G119" s="17"/>
      <c r="H119" s="17"/>
      <c r="I119" s="17"/>
    </row>
    <row r="120" spans="1:9" ht="18.75" customHeight="1" x14ac:dyDescent="0.25">
      <c r="A120" s="73" t="s">
        <v>28</v>
      </c>
      <c r="B120" s="73"/>
      <c r="C120" s="73"/>
      <c r="D120" s="73"/>
      <c r="E120" s="73"/>
      <c r="F120" s="73"/>
      <c r="G120" s="73"/>
      <c r="H120" s="73"/>
      <c r="I120" s="73"/>
    </row>
    <row r="121" spans="1:9" ht="18.7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8.75" x14ac:dyDescent="0.25">
      <c r="A122" s="150" t="s">
        <v>27</v>
      </c>
      <c r="B122" s="150"/>
      <c r="C122" s="150"/>
      <c r="D122" s="16"/>
      <c r="E122" s="16"/>
      <c r="F122" s="16"/>
      <c r="G122" s="16"/>
      <c r="H122" s="16"/>
      <c r="I122" s="16"/>
    </row>
    <row r="123" spans="1:9" ht="18.75" x14ac:dyDescent="0.25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8.75" x14ac:dyDescent="0.25">
      <c r="A124" s="134" t="s">
        <v>13</v>
      </c>
      <c r="B124" s="134"/>
      <c r="C124" s="134" t="s">
        <v>12</v>
      </c>
      <c r="D124" s="134"/>
      <c r="E124" s="134"/>
      <c r="F124" s="134"/>
      <c r="G124" s="134"/>
      <c r="H124" s="134"/>
      <c r="I124" s="134"/>
    </row>
    <row r="125" spans="1:9" ht="18.75" x14ac:dyDescent="0.25">
      <c r="A125" s="143" t="s">
        <v>11</v>
      </c>
      <c r="B125" s="143"/>
      <c r="C125" s="144">
        <v>264299</v>
      </c>
      <c r="D125" s="144"/>
      <c r="E125" s="144"/>
      <c r="F125" s="145" t="s">
        <v>6</v>
      </c>
      <c r="G125" s="145"/>
      <c r="H125" s="15" t="s">
        <v>26</v>
      </c>
      <c r="I125" s="14" t="s">
        <v>5</v>
      </c>
    </row>
    <row r="126" spans="1:9" ht="18.75" x14ac:dyDescent="0.25">
      <c r="A126" s="143" t="s">
        <v>9</v>
      </c>
      <c r="B126" s="143"/>
      <c r="C126" s="144" t="s">
        <v>10</v>
      </c>
      <c r="D126" s="144"/>
      <c r="E126" s="144"/>
      <c r="F126" s="145" t="s">
        <v>6</v>
      </c>
      <c r="G126" s="145"/>
      <c r="H126" s="13" t="s">
        <v>10</v>
      </c>
      <c r="I126" s="13" t="s">
        <v>5</v>
      </c>
    </row>
    <row r="127" spans="1:9" ht="40.15" customHeight="1" x14ac:dyDescent="0.25">
      <c r="A127" s="147" t="s">
        <v>7</v>
      </c>
      <c r="B127" s="147"/>
      <c r="C127" s="148">
        <v>222784706</v>
      </c>
      <c r="D127" s="148"/>
      <c r="E127" s="148"/>
      <c r="F127" s="149" t="s">
        <v>6</v>
      </c>
      <c r="G127" s="149"/>
      <c r="H127" s="12" t="s">
        <v>25</v>
      </c>
      <c r="I127" s="11" t="s">
        <v>5</v>
      </c>
    </row>
    <row r="128" spans="1:9" ht="35.25" customHeight="1" x14ac:dyDescent="0.25">
      <c r="A128" s="146" t="s">
        <v>4</v>
      </c>
      <c r="B128" s="146"/>
      <c r="C128" s="52">
        <f>-430616-319000</f>
        <v>-749616</v>
      </c>
      <c r="D128" s="52"/>
      <c r="E128" s="53" t="s">
        <v>2</v>
      </c>
      <c r="F128" s="54"/>
      <c r="G128" s="54"/>
      <c r="H128" s="54"/>
      <c r="I128" s="55"/>
    </row>
    <row r="129" spans="1:9" ht="37.5" customHeight="1" x14ac:dyDescent="0.25">
      <c r="A129" s="146"/>
      <c r="B129" s="146"/>
      <c r="C129" s="52">
        <f>430616+319000</f>
        <v>749616</v>
      </c>
      <c r="D129" s="52"/>
      <c r="E129" s="56"/>
      <c r="F129" s="57"/>
      <c r="G129" s="57"/>
      <c r="H129" s="57"/>
      <c r="I129" s="58"/>
    </row>
    <row r="130" spans="1:9" ht="99" customHeight="1" x14ac:dyDescent="0.25">
      <c r="A130" s="146"/>
      <c r="B130" s="146"/>
      <c r="C130" s="52">
        <v>264299.64</v>
      </c>
      <c r="D130" s="52"/>
      <c r="E130" s="59" t="s">
        <v>24</v>
      </c>
      <c r="F130" s="59"/>
      <c r="G130" s="59"/>
      <c r="H130" s="59"/>
      <c r="I130" s="59"/>
    </row>
    <row r="131" spans="1:9" ht="9" customHeight="1" x14ac:dyDescent="0.25">
      <c r="A131" s="3"/>
    </row>
    <row r="132" spans="1:9" ht="9" customHeight="1" x14ac:dyDescent="0.25">
      <c r="A132" s="3"/>
    </row>
    <row r="133" spans="1:9" ht="18.75" x14ac:dyDescent="0.25">
      <c r="A133" s="72" t="s">
        <v>23</v>
      </c>
      <c r="B133" s="72"/>
      <c r="C133" s="72"/>
      <c r="D133" s="72"/>
      <c r="E133" s="72"/>
      <c r="F133" s="72"/>
      <c r="G133" s="72"/>
      <c r="H133" s="72"/>
      <c r="I133" s="72"/>
    </row>
    <row r="134" spans="1:9" ht="18.75" x14ac:dyDescent="0.25">
      <c r="A134" s="3"/>
    </row>
    <row r="135" spans="1:9" ht="18.75" x14ac:dyDescent="0.25">
      <c r="A135" s="73" t="s">
        <v>22</v>
      </c>
      <c r="B135" s="73"/>
      <c r="C135" s="73"/>
      <c r="D135" s="73"/>
      <c r="E135" s="73"/>
      <c r="F135" s="73"/>
      <c r="G135" s="73"/>
      <c r="H135" s="73"/>
      <c r="I135" s="73"/>
    </row>
    <row r="136" spans="1:9" ht="18.75" x14ac:dyDescent="0.25">
      <c r="A136" s="8"/>
      <c r="B136" s="8"/>
      <c r="C136" s="8"/>
      <c r="D136" s="8"/>
      <c r="E136" s="8"/>
      <c r="F136" s="8"/>
      <c r="G136" s="8"/>
      <c r="H136" s="8"/>
      <c r="I136" s="8"/>
    </row>
    <row r="137" spans="1:9" s="10" customFormat="1" ht="40.15" customHeight="1" x14ac:dyDescent="0.25">
      <c r="A137" s="116" t="s">
        <v>13</v>
      </c>
      <c r="B137" s="117"/>
      <c r="C137" s="116" t="s">
        <v>12</v>
      </c>
      <c r="D137" s="118"/>
      <c r="E137" s="118"/>
      <c r="F137" s="118"/>
      <c r="G137" s="118"/>
      <c r="H137" s="118"/>
      <c r="I137" s="117"/>
    </row>
    <row r="138" spans="1:9" ht="22.15" customHeight="1" x14ac:dyDescent="0.25">
      <c r="A138" s="125" t="s">
        <v>11</v>
      </c>
      <c r="B138" s="126"/>
      <c r="C138" s="127">
        <v>458400</v>
      </c>
      <c r="D138" s="128"/>
      <c r="E138" s="129"/>
      <c r="F138" s="130" t="s">
        <v>6</v>
      </c>
      <c r="G138" s="131"/>
      <c r="H138" s="6" t="s">
        <v>8</v>
      </c>
      <c r="I138" s="7" t="s">
        <v>5</v>
      </c>
    </row>
    <row r="139" spans="1:9" ht="18.75" customHeight="1" x14ac:dyDescent="0.25">
      <c r="A139" s="125" t="s">
        <v>9</v>
      </c>
      <c r="B139" s="126"/>
      <c r="C139" s="127" t="s">
        <v>10</v>
      </c>
      <c r="D139" s="128"/>
      <c r="E139" s="129"/>
      <c r="F139" s="130" t="s">
        <v>6</v>
      </c>
      <c r="G139" s="131"/>
      <c r="H139" s="5" t="s">
        <v>10</v>
      </c>
      <c r="I139" s="5" t="s">
        <v>5</v>
      </c>
    </row>
    <row r="140" spans="1:9" ht="18.75" customHeight="1" x14ac:dyDescent="0.25">
      <c r="A140" s="135" t="s">
        <v>7</v>
      </c>
      <c r="B140" s="136"/>
      <c r="C140" s="137">
        <v>21027600</v>
      </c>
      <c r="D140" s="138"/>
      <c r="E140" s="139"/>
      <c r="F140" s="140" t="s">
        <v>6</v>
      </c>
      <c r="G140" s="141"/>
      <c r="H140" s="9" t="s">
        <v>8</v>
      </c>
      <c r="I140" s="4" t="s">
        <v>5</v>
      </c>
    </row>
    <row r="141" spans="1:9" ht="111.75" customHeight="1" x14ac:dyDescent="0.25">
      <c r="A141" s="60" t="s">
        <v>4</v>
      </c>
      <c r="B141" s="61"/>
      <c r="C141" s="52">
        <v>402900</v>
      </c>
      <c r="D141" s="52"/>
      <c r="E141" s="154" t="s">
        <v>21</v>
      </c>
      <c r="F141" s="155"/>
      <c r="G141" s="155"/>
      <c r="H141" s="155"/>
      <c r="I141" s="156"/>
    </row>
    <row r="142" spans="1:9" ht="111.75" customHeight="1" x14ac:dyDescent="0.25">
      <c r="A142" s="62"/>
      <c r="B142" s="63"/>
      <c r="C142" s="52">
        <v>6200</v>
      </c>
      <c r="D142" s="52"/>
      <c r="E142" s="154" t="s">
        <v>20</v>
      </c>
      <c r="F142" s="155"/>
      <c r="G142" s="155"/>
      <c r="H142" s="155"/>
      <c r="I142" s="156"/>
    </row>
    <row r="143" spans="1:9" ht="54" customHeight="1" x14ac:dyDescent="0.25">
      <c r="A143" s="62"/>
      <c r="B143" s="63"/>
      <c r="C143" s="52">
        <v>200</v>
      </c>
      <c r="D143" s="52"/>
      <c r="E143" s="154" t="s">
        <v>19</v>
      </c>
      <c r="F143" s="155"/>
      <c r="G143" s="155"/>
      <c r="H143" s="155"/>
      <c r="I143" s="156"/>
    </row>
    <row r="144" spans="1:9" ht="81" customHeight="1" x14ac:dyDescent="0.25">
      <c r="A144" s="62"/>
      <c r="B144" s="63"/>
      <c r="C144" s="52">
        <v>48200</v>
      </c>
      <c r="D144" s="52"/>
      <c r="E144" s="154" t="s">
        <v>18</v>
      </c>
      <c r="F144" s="155"/>
      <c r="G144" s="155"/>
      <c r="H144" s="155"/>
      <c r="I144" s="156"/>
    </row>
    <row r="145" spans="1:9" ht="113.25" customHeight="1" x14ac:dyDescent="0.25">
      <c r="A145" s="62"/>
      <c r="B145" s="63"/>
      <c r="C145" s="52">
        <v>900</v>
      </c>
      <c r="D145" s="52"/>
      <c r="E145" s="154" t="s">
        <v>17</v>
      </c>
      <c r="F145" s="155"/>
      <c r="G145" s="155"/>
      <c r="H145" s="155"/>
      <c r="I145" s="156"/>
    </row>
    <row r="146" spans="1:9" ht="35.25" customHeight="1" x14ac:dyDescent="0.25">
      <c r="A146" s="62"/>
      <c r="B146" s="63"/>
      <c r="C146" s="52">
        <f>-211500-904.61-2995.39</f>
        <v>-215400</v>
      </c>
      <c r="D146" s="52"/>
      <c r="E146" s="53" t="s">
        <v>16</v>
      </c>
      <c r="F146" s="54"/>
      <c r="G146" s="54"/>
      <c r="H146" s="54"/>
      <c r="I146" s="55"/>
    </row>
    <row r="147" spans="1:9" ht="27" customHeight="1" x14ac:dyDescent="0.25">
      <c r="A147" s="64"/>
      <c r="B147" s="65"/>
      <c r="C147" s="52">
        <f>211500+2995.39+904.61</f>
        <v>215400</v>
      </c>
      <c r="D147" s="52"/>
      <c r="E147" s="56"/>
      <c r="F147" s="57"/>
      <c r="G147" s="57"/>
      <c r="H147" s="57"/>
      <c r="I147" s="58"/>
    </row>
    <row r="148" spans="1:9" ht="9" customHeight="1" x14ac:dyDescent="0.25">
      <c r="A148" s="3"/>
    </row>
    <row r="149" spans="1:9" ht="39" customHeight="1" x14ac:dyDescent="0.25">
      <c r="A149" s="72" t="s">
        <v>15</v>
      </c>
      <c r="B149" s="72"/>
      <c r="C149" s="72"/>
      <c r="D149" s="72"/>
      <c r="E149" s="72"/>
      <c r="F149" s="72"/>
      <c r="G149" s="72"/>
      <c r="H149" s="72"/>
      <c r="I149" s="72"/>
    </row>
    <row r="150" spans="1:9" ht="18.75" x14ac:dyDescent="0.25">
      <c r="A150" s="8"/>
    </row>
    <row r="151" spans="1:9" ht="18.75" x14ac:dyDescent="0.25">
      <c r="A151" s="73" t="s">
        <v>14</v>
      </c>
      <c r="B151" s="73"/>
      <c r="C151" s="73"/>
      <c r="D151" s="73"/>
      <c r="E151" s="73"/>
      <c r="F151" s="73"/>
      <c r="G151" s="73"/>
      <c r="H151" s="73"/>
      <c r="I151" s="73"/>
    </row>
    <row r="152" spans="1:9" ht="18.75" x14ac:dyDescent="0.25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8.75" x14ac:dyDescent="0.25">
      <c r="A153" s="74" t="s">
        <v>13</v>
      </c>
      <c r="B153" s="74"/>
      <c r="C153" s="74" t="s">
        <v>12</v>
      </c>
      <c r="D153" s="74"/>
      <c r="E153" s="74"/>
      <c r="F153" s="74"/>
      <c r="G153" s="74"/>
      <c r="H153" s="74"/>
      <c r="I153" s="74"/>
    </row>
    <row r="154" spans="1:9" ht="18.75" x14ac:dyDescent="0.25">
      <c r="A154" s="66" t="s">
        <v>11</v>
      </c>
      <c r="B154" s="66"/>
      <c r="C154" s="67" t="s">
        <v>10</v>
      </c>
      <c r="D154" s="67"/>
      <c r="E154" s="67"/>
      <c r="F154" s="68" t="s">
        <v>6</v>
      </c>
      <c r="G154" s="68"/>
      <c r="H154" s="6" t="s">
        <v>10</v>
      </c>
      <c r="I154" s="7" t="s">
        <v>5</v>
      </c>
    </row>
    <row r="155" spans="1:9" ht="18.75" x14ac:dyDescent="0.25">
      <c r="A155" s="66" t="s">
        <v>9</v>
      </c>
      <c r="B155" s="66"/>
      <c r="C155" s="67">
        <v>8000</v>
      </c>
      <c r="D155" s="67"/>
      <c r="E155" s="67"/>
      <c r="F155" s="68" t="s">
        <v>6</v>
      </c>
      <c r="G155" s="68"/>
      <c r="H155" s="6" t="s">
        <v>8</v>
      </c>
      <c r="I155" s="5" t="s">
        <v>5</v>
      </c>
    </row>
    <row r="156" spans="1:9" ht="18.75" x14ac:dyDescent="0.25">
      <c r="A156" s="69" t="s">
        <v>7</v>
      </c>
      <c r="B156" s="69"/>
      <c r="C156" s="70">
        <v>31902691</v>
      </c>
      <c r="D156" s="70"/>
      <c r="E156" s="70"/>
      <c r="F156" s="71" t="s">
        <v>6</v>
      </c>
      <c r="G156" s="71"/>
      <c r="H156" s="4">
        <v>38</v>
      </c>
      <c r="I156" s="4" t="s">
        <v>5</v>
      </c>
    </row>
    <row r="157" spans="1:9" ht="50.25" customHeight="1" x14ac:dyDescent="0.25">
      <c r="A157" s="60" t="s">
        <v>4</v>
      </c>
      <c r="B157" s="61"/>
      <c r="C157" s="52">
        <v>-8000</v>
      </c>
      <c r="D157" s="52"/>
      <c r="E157" s="59" t="s">
        <v>3</v>
      </c>
      <c r="F157" s="59"/>
      <c r="G157" s="59"/>
      <c r="H157" s="59"/>
      <c r="I157" s="59"/>
    </row>
    <row r="158" spans="1:9" ht="30" customHeight="1" x14ac:dyDescent="0.25">
      <c r="A158" s="62"/>
      <c r="B158" s="63"/>
      <c r="C158" s="52">
        <f>-80000</f>
        <v>-80000</v>
      </c>
      <c r="D158" s="52"/>
      <c r="E158" s="53" t="s">
        <v>2</v>
      </c>
      <c r="F158" s="54"/>
      <c r="G158" s="54"/>
      <c r="H158" s="54"/>
      <c r="I158" s="55"/>
    </row>
    <row r="159" spans="1:9" ht="37.5" customHeight="1" x14ac:dyDescent="0.25">
      <c r="A159" s="64"/>
      <c r="B159" s="65"/>
      <c r="C159" s="52">
        <f>80000</f>
        <v>80000</v>
      </c>
      <c r="D159" s="52"/>
      <c r="E159" s="56"/>
      <c r="F159" s="57"/>
      <c r="G159" s="57"/>
      <c r="H159" s="57"/>
      <c r="I159" s="58"/>
    </row>
    <row r="160" spans="1:9" ht="9" customHeight="1" x14ac:dyDescent="0.25">
      <c r="A160" s="3"/>
    </row>
    <row r="161" spans="1:9" ht="9" customHeight="1" x14ac:dyDescent="0.25">
      <c r="A161" s="3"/>
    </row>
    <row r="162" spans="1:9" ht="9" customHeight="1" x14ac:dyDescent="0.25">
      <c r="A162" s="3"/>
    </row>
    <row r="163" spans="1:9" ht="9" customHeight="1" x14ac:dyDescent="0.25">
      <c r="A163" s="3"/>
    </row>
    <row r="164" spans="1:9" ht="18.75" x14ac:dyDescent="0.25">
      <c r="A164" s="2"/>
      <c r="B164" s="2"/>
      <c r="C164" s="1"/>
      <c r="D164" s="1"/>
      <c r="E164" s="1"/>
      <c r="F164" s="1"/>
      <c r="G164" s="1"/>
      <c r="H164" s="1"/>
      <c r="I164" s="1"/>
    </row>
    <row r="165" spans="1:9" ht="18.75" x14ac:dyDescent="0.25">
      <c r="A165" s="73" t="s">
        <v>1</v>
      </c>
      <c r="B165" s="73"/>
      <c r="C165" s="73"/>
      <c r="D165" s="73"/>
      <c r="E165" s="73"/>
      <c r="F165" s="73"/>
      <c r="G165" s="73"/>
      <c r="H165" s="73"/>
      <c r="I165" s="73"/>
    </row>
    <row r="166" spans="1:9" ht="18.75" x14ac:dyDescent="0.25">
      <c r="A166" s="73" t="s">
        <v>0</v>
      </c>
      <c r="B166" s="73"/>
      <c r="C166" s="73"/>
      <c r="D166" s="73"/>
      <c r="E166" s="73"/>
      <c r="F166" s="73"/>
      <c r="G166" s="73"/>
      <c r="H166" s="73"/>
      <c r="I166" s="73"/>
    </row>
  </sheetData>
  <mergeCells count="236">
    <mergeCell ref="C145:D145"/>
    <mergeCell ref="E145:I145"/>
    <mergeCell ref="A80:I80"/>
    <mergeCell ref="A82:I82"/>
    <mergeCell ref="A83:I83"/>
    <mergeCell ref="A85:B85"/>
    <mergeCell ref="C85:I85"/>
    <mergeCell ref="A86:B86"/>
    <mergeCell ref="C86:E86"/>
    <mergeCell ref="F86:G86"/>
    <mergeCell ref="A96:B96"/>
    <mergeCell ref="C96:E96"/>
    <mergeCell ref="F96:G96"/>
    <mergeCell ref="A88:B88"/>
    <mergeCell ref="C88:E88"/>
    <mergeCell ref="F88:G88"/>
    <mergeCell ref="A89:B89"/>
    <mergeCell ref="C89:I89"/>
    <mergeCell ref="A87:B87"/>
    <mergeCell ref="C87:E87"/>
    <mergeCell ref="F87:G87"/>
    <mergeCell ref="A127:B127"/>
    <mergeCell ref="C127:E127"/>
    <mergeCell ref="F127:G127"/>
    <mergeCell ref="A118:I118"/>
    <mergeCell ref="A120:I120"/>
    <mergeCell ref="A122:C122"/>
    <mergeCell ref="A124:B124"/>
    <mergeCell ref="A95:B95"/>
    <mergeCell ref="C95:I95"/>
    <mergeCell ref="A97:B97"/>
    <mergeCell ref="C97:E97"/>
    <mergeCell ref="F97:G97"/>
    <mergeCell ref="A99:B100"/>
    <mergeCell ref="C99:E99"/>
    <mergeCell ref="F99:I99"/>
    <mergeCell ref="A98:B98"/>
    <mergeCell ref="C98:E98"/>
    <mergeCell ref="F98:G98"/>
    <mergeCell ref="C100:E100"/>
    <mergeCell ref="F100:I100"/>
    <mergeCell ref="E146:I147"/>
    <mergeCell ref="A139:B139"/>
    <mergeCell ref="C139:E139"/>
    <mergeCell ref="F139:G139"/>
    <mergeCell ref="A140:B140"/>
    <mergeCell ref="C140:E140"/>
    <mergeCell ref="F140:G140"/>
    <mergeCell ref="A128:B130"/>
    <mergeCell ref="C128:D128"/>
    <mergeCell ref="E128:I129"/>
    <mergeCell ref="C147:D147"/>
    <mergeCell ref="A137:B137"/>
    <mergeCell ref="A138:B138"/>
    <mergeCell ref="C138:E138"/>
    <mergeCell ref="F138:G138"/>
    <mergeCell ref="A133:I133"/>
    <mergeCell ref="C146:D146"/>
    <mergeCell ref="A141:B147"/>
    <mergeCell ref="C142:D142"/>
    <mergeCell ref="E142:I142"/>
    <mergeCell ref="E141:I141"/>
    <mergeCell ref="E143:I143"/>
    <mergeCell ref="C144:D144"/>
    <mergeCell ref="E144:I144"/>
    <mergeCell ref="A135:I135"/>
    <mergeCell ref="C137:I137"/>
    <mergeCell ref="C141:D141"/>
    <mergeCell ref="C143:D143"/>
    <mergeCell ref="A125:B125"/>
    <mergeCell ref="C125:E125"/>
    <mergeCell ref="F125:G125"/>
    <mergeCell ref="A126:B126"/>
    <mergeCell ref="C126:E126"/>
    <mergeCell ref="F126:G126"/>
    <mergeCell ref="C113:E113"/>
    <mergeCell ref="F113:I113"/>
    <mergeCell ref="C114:E114"/>
    <mergeCell ref="F114:I114"/>
    <mergeCell ref="C124:I124"/>
    <mergeCell ref="A109:B109"/>
    <mergeCell ref="C109:E109"/>
    <mergeCell ref="F109:G109"/>
    <mergeCell ref="A110:B115"/>
    <mergeCell ref="C110:E110"/>
    <mergeCell ref="F110:I110"/>
    <mergeCell ref="C111:E111"/>
    <mergeCell ref="F111:I111"/>
    <mergeCell ref="C115:E115"/>
    <mergeCell ref="A1:I1"/>
    <mergeCell ref="A3:I3"/>
    <mergeCell ref="A4:I4"/>
    <mergeCell ref="A5:I5"/>
    <mergeCell ref="A6:I6"/>
    <mergeCell ref="A26:I26"/>
    <mergeCell ref="A10:I10"/>
    <mergeCell ref="A12:D12"/>
    <mergeCell ref="A38:D38"/>
    <mergeCell ref="F38:G38"/>
    <mergeCell ref="A35:D35"/>
    <mergeCell ref="F35:G35"/>
    <mergeCell ref="A28:D28"/>
    <mergeCell ref="F28:G28"/>
    <mergeCell ref="A30:D30"/>
    <mergeCell ref="F30:G30"/>
    <mergeCell ref="A34:D34"/>
    <mergeCell ref="F34:G34"/>
    <mergeCell ref="A8:I8"/>
    <mergeCell ref="A49:I49"/>
    <mergeCell ref="F44:G44"/>
    <mergeCell ref="A45:D45"/>
    <mergeCell ref="F45:G45"/>
    <mergeCell ref="A46:D46"/>
    <mergeCell ref="E12:F12"/>
    <mergeCell ref="A13:D13"/>
    <mergeCell ref="E13:F13"/>
    <mergeCell ref="A14:D14"/>
    <mergeCell ref="E14:F14"/>
    <mergeCell ref="A16:I16"/>
    <mergeCell ref="A36:D36"/>
    <mergeCell ref="F36:G36"/>
    <mergeCell ref="A47:E47"/>
    <mergeCell ref="F47:G47"/>
    <mergeCell ref="A40:D40"/>
    <mergeCell ref="F40:G40"/>
    <mergeCell ref="A41:D41"/>
    <mergeCell ref="F41:G41"/>
    <mergeCell ref="A42:D42"/>
    <mergeCell ref="F42:G42"/>
    <mergeCell ref="A43:D43"/>
    <mergeCell ref="F43:G43"/>
    <mergeCell ref="A44:D44"/>
    <mergeCell ref="A18:I18"/>
    <mergeCell ref="A20:I20"/>
    <mergeCell ref="A22:I22"/>
    <mergeCell ref="A24:I24"/>
    <mergeCell ref="A58:D58"/>
    <mergeCell ref="F58:G58"/>
    <mergeCell ref="A59:D59"/>
    <mergeCell ref="F59:G59"/>
    <mergeCell ref="A60:D60"/>
    <mergeCell ref="F60:G60"/>
    <mergeCell ref="F46:G46"/>
    <mergeCell ref="A55:D55"/>
    <mergeCell ref="F55:G55"/>
    <mergeCell ref="A56:D56"/>
    <mergeCell ref="F56:G56"/>
    <mergeCell ref="A57:D57"/>
    <mergeCell ref="F57:G57"/>
    <mergeCell ref="A51:I51"/>
    <mergeCell ref="A52:I52"/>
    <mergeCell ref="A53:I53"/>
    <mergeCell ref="A54:D54"/>
    <mergeCell ref="F54:G54"/>
    <mergeCell ref="A165:I165"/>
    <mergeCell ref="A166:I166"/>
    <mergeCell ref="A65:D65"/>
    <mergeCell ref="F65:G65"/>
    <mergeCell ref="A66:E66"/>
    <mergeCell ref="F66:G66"/>
    <mergeCell ref="A67:I67"/>
    <mergeCell ref="A75:B75"/>
    <mergeCell ref="A61:D61"/>
    <mergeCell ref="F61:G61"/>
    <mergeCell ref="A62:D62"/>
    <mergeCell ref="F62:G62"/>
    <mergeCell ref="A63:D63"/>
    <mergeCell ref="F63:G63"/>
    <mergeCell ref="A102:I102"/>
    <mergeCell ref="A103:I103"/>
    <mergeCell ref="A104:I104"/>
    <mergeCell ref="A106:B106"/>
    <mergeCell ref="C106:I106"/>
    <mergeCell ref="A70:I70"/>
    <mergeCell ref="A72:I72"/>
    <mergeCell ref="A73:I73"/>
    <mergeCell ref="A74:B74"/>
    <mergeCell ref="C74:I74"/>
    <mergeCell ref="C75:E75"/>
    <mergeCell ref="F75:G75"/>
    <mergeCell ref="A76:B76"/>
    <mergeCell ref="C76:E76"/>
    <mergeCell ref="F76:G76"/>
    <mergeCell ref="A77:B77"/>
    <mergeCell ref="C77:E77"/>
    <mergeCell ref="F77:G77"/>
    <mergeCell ref="A64:D64"/>
    <mergeCell ref="F64:G64"/>
    <mergeCell ref="A149:I149"/>
    <mergeCell ref="A151:I151"/>
    <mergeCell ref="A153:B153"/>
    <mergeCell ref="C153:I153"/>
    <mergeCell ref="A154:B154"/>
    <mergeCell ref="C154:E154"/>
    <mergeCell ref="F154:G154"/>
    <mergeCell ref="A78:B78"/>
    <mergeCell ref="C129:D129"/>
    <mergeCell ref="C130:D130"/>
    <mergeCell ref="E130:I130"/>
    <mergeCell ref="C78:I78"/>
    <mergeCell ref="A90:I90"/>
    <mergeCell ref="A92:I92"/>
    <mergeCell ref="A93:I93"/>
    <mergeCell ref="A107:B107"/>
    <mergeCell ref="C107:E107"/>
    <mergeCell ref="F107:G107"/>
    <mergeCell ref="A108:B108"/>
    <mergeCell ref="C108:E108"/>
    <mergeCell ref="F108:G108"/>
    <mergeCell ref="F115:I115"/>
    <mergeCell ref="C112:E112"/>
    <mergeCell ref="F112:I112"/>
    <mergeCell ref="C158:D158"/>
    <mergeCell ref="E158:I159"/>
    <mergeCell ref="C159:D159"/>
    <mergeCell ref="C157:D157"/>
    <mergeCell ref="E157:I157"/>
    <mergeCell ref="A157:B159"/>
    <mergeCell ref="A155:B155"/>
    <mergeCell ref="C155:E155"/>
    <mergeCell ref="F155:G155"/>
    <mergeCell ref="A156:B156"/>
    <mergeCell ref="C156:E156"/>
    <mergeCell ref="F156:G156"/>
    <mergeCell ref="A37:D37"/>
    <mergeCell ref="F37:G37"/>
    <mergeCell ref="A39:D39"/>
    <mergeCell ref="F39:G39"/>
    <mergeCell ref="A29:D29"/>
    <mergeCell ref="F29:G29"/>
    <mergeCell ref="A31:D31"/>
    <mergeCell ref="F31:G31"/>
    <mergeCell ref="A32:D32"/>
    <mergeCell ref="F32:G32"/>
    <mergeCell ref="A33:D33"/>
    <mergeCell ref="F33:G33"/>
  </mergeCells>
  <pageMargins left="0.70866141732283472" right="0.31496062992125984" top="0.19685039370078741" bottom="0.19685039370078741" header="0.31496062992125984" footer="0.31496062992125984"/>
  <pageSetup paperSize="9" scale="73" orientation="portrait" r:id="rId1"/>
  <rowBreaks count="3" manualBreakCount="3">
    <brk id="32" max="8" man="1"/>
    <brk id="59" max="8" man="1"/>
    <brk id="10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14.06.2019</vt:lpstr>
      <vt:lpstr>'14.06.2019'!OLE_LINK11</vt:lpstr>
      <vt:lpstr>'14.06.2019'!OLE_LINK13</vt:lpstr>
      <vt:lpstr>'14.06.2019'!OLE_LINK14</vt:lpstr>
      <vt:lpstr>'14.06.2019'!OLE_LINK2</vt:lpstr>
      <vt:lpstr>'14.06.2019'!OLE_LINK3</vt:lpstr>
      <vt:lpstr>'14.06.2019'!OLE_LINK6</vt:lpstr>
      <vt:lpstr>'14.06.2019'!Область_печати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Никишина Н.В</dc:creator>
  <cp:lastModifiedBy>Никишина Н.В</cp:lastModifiedBy>
  <cp:lastPrinted>2019-06-14T06:49:14Z</cp:lastPrinted>
  <dcterms:created xsi:type="dcterms:W3CDTF">2019-06-14T06:44:32Z</dcterms:created>
  <dcterms:modified xsi:type="dcterms:W3CDTF">2019-06-14T06:50:36Z</dcterms:modified>
</cp:coreProperties>
</file>