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o-ns\FINOTDEL\Калинин\На сайт!!!\Материалы к проекту решения об исполнении бюджета\"/>
    </mc:Choice>
  </mc:AlternateContent>
  <bookViews>
    <workbookView xWindow="0" yWindow="0" windowWidth="28800" windowHeight="11985"/>
  </bookViews>
  <sheets>
    <sheet name="Документ" sheetId="2" r:id="rId1"/>
  </sheets>
  <definedNames>
    <definedName name="_xlnm._FilterDatabase" localSheetId="0" hidden="1">Документ!$A$7:$O$53</definedName>
    <definedName name="_xlnm.Print_Titles" localSheetId="0">Документ!$5:$7</definedName>
  </definedNames>
  <calcPr calcId="152511"/>
</workbook>
</file>

<file path=xl/calcChain.xml><?xml version="1.0" encoding="utf-8"?>
<calcChain xmlns="http://schemas.openxmlformats.org/spreadsheetml/2006/main">
  <c r="D8" i="2" l="1"/>
  <c r="D12" i="2"/>
  <c r="D15" i="2"/>
  <c r="D17" i="2"/>
  <c r="D19" i="2"/>
  <c r="D21" i="2"/>
  <c r="D26" i="2"/>
  <c r="D30" i="2"/>
  <c r="D32" i="2"/>
  <c r="D35" i="2"/>
  <c r="D38" i="2"/>
  <c r="D40" i="2"/>
  <c r="D43" i="2"/>
  <c r="D46" i="2"/>
  <c r="D51" i="2"/>
  <c r="D53" i="2" l="1"/>
  <c r="G53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8" i="2"/>
  <c r="F52" i="2" l="1"/>
  <c r="F51" i="2" s="1"/>
  <c r="F48" i="2"/>
  <c r="F49" i="2"/>
  <c r="F50" i="2"/>
  <c r="F47" i="2"/>
  <c r="F46" i="2" s="1"/>
  <c r="F45" i="2"/>
  <c r="F44" i="2"/>
  <c r="F43" i="2" s="1"/>
  <c r="F42" i="2"/>
  <c r="F40" i="2" s="1"/>
  <c r="F41" i="2"/>
  <c r="F39" i="2"/>
  <c r="F38" i="2" s="1"/>
  <c r="F37" i="2"/>
  <c r="F36" i="2"/>
  <c r="F35" i="2" s="1"/>
  <c r="F34" i="2"/>
  <c r="F33" i="2"/>
  <c r="F32" i="2" s="1"/>
  <c r="F31" i="2"/>
  <c r="F30" i="2" s="1"/>
  <c r="F28" i="2"/>
  <c r="F29" i="2"/>
  <c r="F27" i="2"/>
  <c r="F23" i="2"/>
  <c r="F24" i="2"/>
  <c r="F25" i="2"/>
  <c r="F22" i="2"/>
  <c r="F20" i="2"/>
  <c r="F19" i="2" s="1"/>
  <c r="F18" i="2"/>
  <c r="F17" i="2" s="1"/>
  <c r="F16" i="2"/>
  <c r="F15" i="2" s="1"/>
  <c r="F14" i="2"/>
  <c r="F13" i="2"/>
  <c r="F12" i="2" s="1"/>
  <c r="F10" i="2"/>
  <c r="F11" i="2"/>
  <c r="F9" i="2"/>
  <c r="C46" i="2"/>
  <c r="C40" i="2"/>
  <c r="C35" i="2"/>
  <c r="C30" i="2"/>
  <c r="C26" i="2"/>
  <c r="C21" i="2"/>
  <c r="C17" i="2"/>
  <c r="C8" i="2"/>
  <c r="E51" i="2"/>
  <c r="E46" i="2"/>
  <c r="E43" i="2"/>
  <c r="E40" i="2"/>
  <c r="E38" i="2"/>
  <c r="E35" i="2"/>
  <c r="E32" i="2"/>
  <c r="E30" i="2"/>
  <c r="E26" i="2"/>
  <c r="E21" i="2"/>
  <c r="E19" i="2"/>
  <c r="E17" i="2"/>
  <c r="E15" i="2"/>
  <c r="E12" i="2"/>
  <c r="E8" i="2"/>
  <c r="C53" i="2" l="1"/>
  <c r="F21" i="2"/>
  <c r="E53" i="2"/>
  <c r="F8" i="2"/>
  <c r="F26" i="2"/>
  <c r="F53" i="2" l="1"/>
</calcChain>
</file>

<file path=xl/sharedStrings.xml><?xml version="1.0" encoding="utf-8"?>
<sst xmlns="http://schemas.openxmlformats.org/spreadsheetml/2006/main" count="101" uniqueCount="101">
  <si>
    <t>(рублей)</t>
  </si>
  <si>
    <t>Код по бюджетной классификации</t>
  </si>
  <si>
    <t>Наименование программы, подпрограммы</t>
  </si>
  <si>
    <t>7000000000</t>
  </si>
  <si>
    <t>Муниципальная программа "Развитие образования ЗАТО Видяево"</t>
  </si>
  <si>
    <t>7010000000</t>
  </si>
  <si>
    <t xml:space="preserve">  Подпрограмма 1 "Модернизация образования ЗАТО Видяево"</t>
  </si>
  <si>
    <t>7020000000</t>
  </si>
  <si>
    <t xml:space="preserve">  Подпрограмма 2 "Молодежная политика ЗАТО Видяево"</t>
  </si>
  <si>
    <t>7030000000</t>
  </si>
  <si>
    <t xml:space="preserve">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</si>
  <si>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7100000000</t>
  </si>
  <si>
    <t>Муниципальная программа "Социальная поддержка граждан"</t>
  </si>
  <si>
    <t>7110000000</t>
  </si>
  <si>
    <t xml:space="preserve">  Подпрограмма 1 "Дополнительные меры социальной поддержки отдельных категорий граждан ЗАТО Видяево"</t>
  </si>
  <si>
    <t>7120000000</t>
  </si>
  <si>
    <t xml:space="preserve">  Подпрограмма 2 "Обеспечение выполнения государственных полномочий по опеке и попечительству на территории ЗАТО Видяево"</t>
  </si>
  <si>
    <t>7200000000</t>
  </si>
  <si>
    <t>Муниципальная программа "Формирование комфортной городской среды на территории ЗАТО Видяево"</t>
  </si>
  <si>
    <t>7210000000</t>
  </si>
  <si>
    <t xml:space="preserve">  Подпрограмма 1 "Формирование комфортной городской среды на территории ЗАТО Видяево"</t>
  </si>
  <si>
    <t>7300000000</t>
  </si>
  <si>
    <t>Муниципальная программа "Развитие физической культуры и спорта ЗАТО Видяево"</t>
  </si>
  <si>
    <t>7310000000</t>
  </si>
  <si>
    <t xml:space="preserve">  Подпрограмма 1 "Развитие физической культуры и спорта в ЗАТО Видяево"</t>
  </si>
  <si>
    <t>7400000000</t>
  </si>
  <si>
    <t>Муниципальная программа "Развитие культуры и сохранение культурного наследия в ЗАТО Видяево"</t>
  </si>
  <si>
    <t>7410000000</t>
  </si>
  <si>
    <t xml:space="preserve">  Подпрограмма 1 "Развитие культуры и сохранение культурного наследия в ЗАТО Видяево"</t>
  </si>
  <si>
    <t>7500000000</t>
  </si>
  <si>
    <t>Муниципальная программа "Обеспечение комфортной среды проживания населения муниципального образования ЗАТО Видяево"</t>
  </si>
  <si>
    <t>7510000000</t>
  </si>
  <si>
    <t xml:space="preserve">  Подпрограмма 1 "Развитие жилищно-коммунального комплекса ЗАТО Видяево"</t>
  </si>
  <si>
    <t>7520000000</t>
  </si>
  <si>
    <t xml:space="preserve">  Подпрограмма 2 "Благоустройство территории ЗАТО Видяево"</t>
  </si>
  <si>
    <t>7530000000</t>
  </si>
  <si>
    <t xml:space="preserve">  Подпрограмма 3 "Капитальный и текущий ремонт объектов муниципальной собственности ЗАТО Видяево"</t>
  </si>
  <si>
    <t>7540000000</t>
  </si>
  <si>
    <t xml:space="preserve">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</si>
  <si>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7600000000</t>
  </si>
  <si>
    <t>Муниципальная программа "Обеспечение общественного порядка и безопасности населения муниципального образования ЗАТО Видяево"</t>
  </si>
  <si>
    <t>7610000000</t>
  </si>
  <si>
    <t xml:space="preserve">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</si>
  <si>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7620000000</t>
  </si>
  <si>
    <t xml:space="preserve">  Подпрограмма 2 "Противодействие коррупции в ЗАТО Видяево"</t>
  </si>
  <si>
    <t>7630000000</t>
  </si>
  <si>
    <t xml:space="preserve">  Подпрограмма 3 "Профилактика правонарушений и обеспечение общественной безопасности в ЗАТО Видяево"</t>
  </si>
  <si>
    <t>7700000000</t>
  </si>
  <si>
    <t>Муниципальная программа "Охрана окружающей среды ЗАТО Видяево"</t>
  </si>
  <si>
    <t>7710000000</t>
  </si>
  <si>
    <t xml:space="preserve">  Подпрограмма 1 "Охрана окружающей среды ЗАТО Видяево"</t>
  </si>
  <si>
    <t>7800000000</t>
  </si>
  <si>
    <t>Муниципальная программа "Развитие транспортной системы ЗАТО Видяево"</t>
  </si>
  <si>
    <t>7810000000</t>
  </si>
  <si>
    <t xml:space="preserve">  Подпрограмма 1 "Развитие транспортной инфраструктуры ЗАТО Видяево"</t>
  </si>
  <si>
    <t>7820000000</t>
  </si>
  <si>
    <t xml:space="preserve">  Подпрограмма 2 "Повышение безопасности дорожного движения и снижение дорожно-транспортного травматизма в ЗАТО Видяево"</t>
  </si>
  <si>
    <t>7900000000</t>
  </si>
  <si>
    <t>Муниципальная программа "Энергоэффективность и развитие энергетики в ЗАТО Видяево"</t>
  </si>
  <si>
    <t>7910000000</t>
  </si>
  <si>
    <t xml:space="preserve">  Подпрограмма 1 "Энергосбережение и повышение энергетической эффективности в муниципальном образовании ЗАТО Видяево"</t>
  </si>
  <si>
    <t>7920000000</t>
  </si>
  <si>
    <t xml:space="preserve">  Подпрограмма 2 "Подготовка объектов и систем жизнеобеспечения на территории ЗАТО Видяево к работе в осенне-зимний период"</t>
  </si>
  <si>
    <t>8000000000</t>
  </si>
  <si>
    <t>Муниципальная программа "Развитие малого и среднего предпринимательства в ЗАТО Видяево"</t>
  </si>
  <si>
    <t>8010000000</t>
  </si>
  <si>
    <t xml:space="preserve">  Подпрограмма 1 "Развитие малого и среднего предпринимательства в ЗАТО Видяево"</t>
  </si>
  <si>
    <t>8100000000</t>
  </si>
  <si>
    <t>Муниципальная программа "Информационное общество ЗАТО Видяево"</t>
  </si>
  <si>
    <t>8110000000</t>
  </si>
  <si>
    <t xml:space="preserve">  Подпрограмма 1 "Информирование населения о деятельности органов местного самоуправления ЗАТО Видяево"</t>
  </si>
  <si>
    <t>8120000000</t>
  </si>
  <si>
    <t xml:space="preserve">  Подпрограмма 2 "Развитие информационного общества в ЗАТО Видяево"</t>
  </si>
  <si>
    <t>8200000000</t>
  </si>
  <si>
    <t>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</si>
  <si>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8210000000</t>
  </si>
  <si>
    <t xml:space="preserve">  Подпрограмма 1 "Повышение эффективности бюджетных расходов в ЗАТО Видяево"</t>
  </si>
  <si>
    <t>8220000000</t>
  </si>
  <si>
    <t xml:space="preserve">  Ведомственная целевая программа "Обеспечение качественного и эффективного управления бюджетными средствами ЗАТО Видяево"</t>
  </si>
  <si>
    <t>8300000000</t>
  </si>
  <si>
    <t>Муниципальная программа "Эффективное муниципальное управление в ЗАТО Видяево"</t>
  </si>
  <si>
    <t>8310000000</t>
  </si>
  <si>
    <t xml:space="preserve">  Подпрограмма 1 "Развитие земельно-имущественных отношений на территории ЗАТО Видяево"</t>
  </si>
  <si>
    <t>8320000000</t>
  </si>
  <si>
    <t xml:space="preserve">  Подпрограмма 2 "Развитие муниципальной службы в городском округе ЗАТО Видяево"</t>
  </si>
  <si>
    <t>8330000000</t>
  </si>
  <si>
    <t xml:space="preserve">  Ведомственная целевая программа "Обеспечение деятельности Администрации ЗАТО Видяево"</t>
  </si>
  <si>
    <t>8340000000</t>
  </si>
  <si>
    <t xml:space="preserve">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</si>
  <si>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9900000000</t>
  </si>
  <si>
    <t>Непрограммная часть</t>
  </si>
  <si>
    <t>9910000000</t>
  </si>
  <si>
    <t xml:space="preserve">  Непрограммная часть Совета депутатов ЗАТО Видяево</t>
  </si>
  <si>
    <t>Итого</t>
  </si>
  <si>
    <t>Утверждено Решением Совета депутатов ЗАТО Видяево "О бюджете ЗАТО Видяево на 2018 год и на плановый период 2019 и 2020 годов"</t>
  </si>
  <si>
    <t>Исполнено за 2018 года</t>
  </si>
  <si>
    <t>Уточненный план</t>
  </si>
  <si>
    <t>Отклонение исполнения от первоначальных бюджетных ассигнований</t>
  </si>
  <si>
    <t xml:space="preserve">Сумма </t>
  </si>
  <si>
    <t>%</t>
  </si>
  <si>
    <t xml:space="preserve">Сведения о фактически произведенных расходах на реализацию муниципальных программ ЗАТО Видяево в сравнении с первоначально утвержденными решением о бюджете значениями и с уточненными значениями с учетом внесенных изменений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</si>
</sst>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12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3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0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0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</cellStyleXfs>
  <cellXfs count="31">
    <xf numFmtId="0" fontId="0" fillId="0" borderId="0" xfId="0"/>
    <xf numFmtId="0" fontId="1" fillId="5" borderId="1" xfId="2" applyNumberFormat="1" applyFill="1" applyProtection="1"/>
    <xf numFmtId="0" fontId="0" fillId="5" borderId="0" xfId="0" applyFill="1" applyProtection="1">
      <protection locked="0"/>
    </xf>
    <xf numFmtId="0" fontId="2" fillId="5" borderId="1" xfId="4" applyNumberFormat="1" applyFill="1" applyProtection="1">
      <alignment horizontal="center"/>
    </xf>
    <xf numFmtId="0" fontId="1" fillId="5" borderId="1" xfId="5" applyNumberFormat="1" applyFill="1" applyProtection="1">
      <alignment wrapText="1"/>
    </xf>
    <xf numFmtId="0" fontId="1" fillId="5" borderId="1" xfId="6" applyNumberFormat="1" applyFill="1" applyProtection="1">
      <alignment horizontal="right"/>
    </xf>
    <xf numFmtId="0" fontId="1" fillId="5" borderId="3" xfId="8" applyNumberFormat="1" applyFill="1" applyProtection="1"/>
    <xf numFmtId="0" fontId="1" fillId="5" borderId="10" xfId="7" applyFill="1" applyBorder="1" applyAlignment="1" applyProtection="1">
      <alignment horizontal="center" vertical="center" wrapText="1"/>
      <protection locked="0"/>
    </xf>
    <xf numFmtId="0" fontId="1" fillId="5" borderId="12" xfId="7" applyFill="1" applyBorder="1" applyAlignment="1" applyProtection="1">
      <alignment horizontal="center" vertical="center" wrapText="1"/>
      <protection locked="0"/>
    </xf>
    <xf numFmtId="0" fontId="1" fillId="5" borderId="2" xfId="9" applyNumberFormat="1" applyFill="1" applyProtection="1">
      <alignment horizontal="center" vertical="center" shrinkToFit="1"/>
    </xf>
    <xf numFmtId="0" fontId="1" fillId="5" borderId="7" xfId="9" applyNumberFormat="1" applyFill="1" applyBorder="1" applyProtection="1">
      <alignment horizontal="center" vertical="center" shrinkToFit="1"/>
    </xf>
    <xf numFmtId="0" fontId="5" fillId="5" borderId="2" xfId="10" quotePrefix="1" applyNumberFormat="1" applyFont="1" applyFill="1" applyProtection="1">
      <alignment horizontal="left" vertical="top" wrapText="1"/>
    </xf>
    <xf numFmtId="4" fontId="5" fillId="5" borderId="2" xfId="11" applyFont="1" applyFill="1" applyProtection="1">
      <alignment horizontal="right" vertical="top" shrinkToFit="1"/>
    </xf>
    <xf numFmtId="0" fontId="1" fillId="5" borderId="2" xfId="10" quotePrefix="1" applyNumberFormat="1" applyFill="1" applyProtection="1">
      <alignment horizontal="left" vertical="top" wrapText="1"/>
    </xf>
    <xf numFmtId="4" fontId="1" fillId="5" borderId="2" xfId="11" applyFill="1" applyProtection="1">
      <alignment horizontal="right" vertical="top" shrinkToFit="1"/>
    </xf>
    <xf numFmtId="0" fontId="3" fillId="5" borderId="2" xfId="12" applyNumberFormat="1" applyFill="1" applyProtection="1">
      <alignment horizontal="left"/>
    </xf>
    <xf numFmtId="4" fontId="3" fillId="5" borderId="2" xfId="13" applyFill="1" applyProtection="1">
      <alignment horizontal="right" vertical="top" shrinkToFit="1"/>
    </xf>
    <xf numFmtId="0" fontId="1" fillId="5" borderId="4" xfId="14" applyNumberFormat="1" applyFill="1" applyProtection="1"/>
    <xf numFmtId="0" fontId="1" fillId="5" borderId="1" xfId="1" applyNumberFormat="1" applyFill="1" applyProtection="1">
      <alignment horizontal="left" vertical="top" wrapText="1"/>
    </xf>
    <xf numFmtId="0" fontId="1" fillId="5" borderId="1" xfId="1" applyFill="1" applyProtection="1">
      <alignment horizontal="left" vertical="top" wrapText="1"/>
      <protection locked="0"/>
    </xf>
    <xf numFmtId="0" fontId="6" fillId="5" borderId="1" xfId="3" applyNumberFormat="1" applyFont="1" applyFill="1" applyProtection="1">
      <alignment horizontal="center" wrapText="1"/>
    </xf>
    <xf numFmtId="0" fontId="6" fillId="5" borderId="1" xfId="3" applyFont="1" applyFill="1" applyProtection="1">
      <alignment horizontal="center" wrapText="1"/>
      <protection locked="0"/>
    </xf>
    <xf numFmtId="0" fontId="1" fillId="5" borderId="1" xfId="5" applyNumberFormat="1" applyFill="1" applyProtection="1">
      <alignment wrapText="1"/>
    </xf>
    <xf numFmtId="0" fontId="1" fillId="5" borderId="1" xfId="5" applyFill="1" applyProtection="1">
      <alignment wrapText="1"/>
      <protection locked="0"/>
    </xf>
    <xf numFmtId="0" fontId="1" fillId="5" borderId="1" xfId="6" applyNumberFormat="1" applyFill="1" applyProtection="1">
      <alignment horizontal="right"/>
    </xf>
    <xf numFmtId="0" fontId="1" fillId="5" borderId="1" xfId="6" applyFill="1" applyProtection="1">
      <alignment horizontal="right"/>
      <protection locked="0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 applyProtection="1">
      <alignment horizontal="center" vertical="center" wrapText="1"/>
      <protection locked="0"/>
    </xf>
    <xf numFmtId="0" fontId="1" fillId="5" borderId="11" xfId="7" applyFill="1" applyBorder="1" applyProtection="1">
      <alignment horizontal="center" vertical="center" wrapText="1"/>
      <protection locked="0"/>
    </xf>
    <xf numFmtId="0" fontId="1" fillId="5" borderId="8" xfId="7" applyNumberFormat="1" applyFill="1" applyBorder="1" applyAlignment="1" applyProtection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</cellXfs>
  <cellStyles count="33">
    <cellStyle name="br" xfId="18"/>
    <cellStyle name="col" xfId="17"/>
    <cellStyle name="style0" xfId="19"/>
    <cellStyle name="td" xfId="20"/>
    <cellStyle name="tr" xfId="16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9" xfId="11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showGridLines="0" tabSelected="1" workbookViewId="0">
      <pane ySplit="7" topLeftCell="A43" activePane="bottomLeft" state="frozen"/>
      <selection pane="bottomLeft" activeCell="A2" sqref="A2:G2"/>
    </sheetView>
  </sheetViews>
  <sheetFormatPr defaultRowHeight="15" outlineLevelRow="1" x14ac:dyDescent="0.25"/>
  <cols>
    <col min="1" max="1" width="11.42578125" style="2" customWidth="1"/>
    <col min="2" max="2" width="50.7109375" style="2" customWidth="1"/>
    <col min="3" max="3" width="22.28515625" style="2" customWidth="1"/>
    <col min="4" max="4" width="16.42578125" style="2" customWidth="1"/>
    <col min="5" max="5" width="16.140625" style="2" customWidth="1"/>
    <col min="6" max="6" width="15.28515625" style="2" customWidth="1"/>
    <col min="7" max="7" width="14.85546875" style="2" customWidth="1"/>
    <col min="8" max="13" width="0.140625" style="2" customWidth="1"/>
    <col min="14" max="14" width="9.140625" style="2" customWidth="1"/>
    <col min="15" max="16384" width="9.140625" style="2"/>
  </cols>
  <sheetData>
    <row r="1" spans="1:15" x14ac:dyDescent="0.25">
      <c r="A1" s="18"/>
      <c r="B1" s="19"/>
      <c r="C1" s="19"/>
      <c r="D1" s="19"/>
      <c r="E1" s="19"/>
      <c r="F1" s="19"/>
      <c r="G1" s="19"/>
      <c r="H1" s="1"/>
      <c r="I1" s="1"/>
      <c r="J1" s="1"/>
      <c r="K1" s="1"/>
      <c r="L1" s="1"/>
      <c r="M1" s="1"/>
      <c r="N1" s="1"/>
    </row>
    <row r="2" spans="1:15" ht="45.2" customHeight="1" x14ac:dyDescent="0.25">
      <c r="A2" s="20" t="s">
        <v>100</v>
      </c>
      <c r="B2" s="21"/>
      <c r="C2" s="21"/>
      <c r="D2" s="21"/>
      <c r="E2" s="21"/>
      <c r="F2" s="21"/>
      <c r="G2" s="21"/>
      <c r="H2" s="3"/>
      <c r="I2" s="3"/>
      <c r="J2" s="3"/>
      <c r="K2" s="3"/>
      <c r="L2" s="3"/>
      <c r="M2" s="3"/>
      <c r="N2" s="3"/>
    </row>
    <row r="3" spans="1:15" x14ac:dyDescent="0.25">
      <c r="A3" s="22"/>
      <c r="B3" s="23"/>
      <c r="C3" s="23"/>
      <c r="D3" s="23"/>
      <c r="E3" s="23"/>
      <c r="F3" s="23"/>
      <c r="G3" s="23"/>
      <c r="H3" s="4"/>
      <c r="I3" s="4"/>
      <c r="J3" s="4"/>
      <c r="K3" s="4"/>
      <c r="L3" s="4"/>
      <c r="M3" s="4"/>
      <c r="N3" s="4"/>
    </row>
    <row r="4" spans="1:15" ht="12.75" customHeight="1" x14ac:dyDescent="0.25">
      <c r="A4" s="24" t="s">
        <v>0</v>
      </c>
      <c r="B4" s="25"/>
      <c r="C4" s="25"/>
      <c r="D4" s="25"/>
      <c r="E4" s="25"/>
      <c r="F4" s="25"/>
      <c r="G4" s="25"/>
      <c r="H4" s="5"/>
      <c r="I4" s="5"/>
      <c r="J4" s="5"/>
      <c r="K4" s="5"/>
      <c r="L4" s="5"/>
      <c r="M4" s="5"/>
      <c r="N4" s="5"/>
    </row>
    <row r="5" spans="1:15" ht="42.75" customHeight="1" x14ac:dyDescent="0.25">
      <c r="A5" s="26" t="s">
        <v>1</v>
      </c>
      <c r="B5" s="26" t="s">
        <v>2</v>
      </c>
      <c r="C5" s="26" t="s">
        <v>94</v>
      </c>
      <c r="D5" s="26" t="s">
        <v>96</v>
      </c>
      <c r="E5" s="26" t="s">
        <v>95</v>
      </c>
      <c r="F5" s="29" t="s">
        <v>97</v>
      </c>
      <c r="G5" s="30"/>
      <c r="H5" s="6"/>
      <c r="I5" s="1"/>
      <c r="J5" s="1"/>
      <c r="K5" s="1"/>
      <c r="L5" s="1"/>
      <c r="M5" s="1"/>
      <c r="N5" s="1"/>
    </row>
    <row r="6" spans="1:15" ht="44.25" customHeight="1" x14ac:dyDescent="0.25">
      <c r="A6" s="27"/>
      <c r="B6" s="27"/>
      <c r="C6" s="27"/>
      <c r="D6" s="27"/>
      <c r="E6" s="28"/>
      <c r="F6" s="7" t="s">
        <v>98</v>
      </c>
      <c r="G6" s="8" t="s">
        <v>99</v>
      </c>
      <c r="H6" s="6"/>
      <c r="I6" s="1"/>
      <c r="J6" s="1"/>
      <c r="K6" s="1"/>
      <c r="L6" s="1"/>
      <c r="M6" s="1"/>
      <c r="N6" s="1"/>
    </row>
    <row r="7" spans="1:15" ht="12.75" customHeight="1" x14ac:dyDescent="0.25">
      <c r="A7" s="9">
        <v>1</v>
      </c>
      <c r="B7" s="9">
        <v>2</v>
      </c>
      <c r="C7" s="9">
        <v>3</v>
      </c>
      <c r="D7" s="9">
        <v>4</v>
      </c>
      <c r="E7" s="9">
        <v>4</v>
      </c>
      <c r="F7" s="10">
        <v>5</v>
      </c>
      <c r="G7" s="9">
        <v>6</v>
      </c>
      <c r="H7" s="6"/>
      <c r="I7" s="1"/>
      <c r="J7" s="1"/>
      <c r="K7" s="1"/>
      <c r="L7" s="1"/>
      <c r="M7" s="1"/>
      <c r="N7" s="1"/>
    </row>
    <row r="8" spans="1:15" ht="25.5" x14ac:dyDescent="0.25">
      <c r="A8" s="11" t="s">
        <v>3</v>
      </c>
      <c r="B8" s="11" t="s">
        <v>4</v>
      </c>
      <c r="C8" s="12">
        <f>C9+C10+C11</f>
        <v>182103010.41000003</v>
      </c>
      <c r="D8" s="12">
        <f>D9+D10+D11</f>
        <v>201632704.64999998</v>
      </c>
      <c r="E8" s="12">
        <f>E9+E10+E11</f>
        <v>200128891.09</v>
      </c>
      <c r="F8" s="12">
        <f>F9+F10+F11</f>
        <v>-18025880.679999977</v>
      </c>
      <c r="G8" s="12">
        <f>F8/C8*100</f>
        <v>-9.8987274506968284</v>
      </c>
      <c r="H8" s="6"/>
      <c r="I8" s="1"/>
      <c r="J8" s="1"/>
      <c r="K8" s="1"/>
      <c r="L8" s="1"/>
      <c r="M8" s="1"/>
      <c r="N8" s="1"/>
      <c r="O8" s="1"/>
    </row>
    <row r="9" spans="1:15" ht="25.5" outlineLevel="1" x14ac:dyDescent="0.25">
      <c r="A9" s="13" t="s">
        <v>5</v>
      </c>
      <c r="B9" s="13" t="s">
        <v>6</v>
      </c>
      <c r="C9" s="14">
        <v>171018489.30000001</v>
      </c>
      <c r="D9" s="14">
        <v>190086412.81</v>
      </c>
      <c r="E9" s="14">
        <v>188983903.53999999</v>
      </c>
      <c r="F9" s="14">
        <f>C9-E9</f>
        <v>-17965414.23999998</v>
      </c>
      <c r="G9" s="14">
        <f t="shared" ref="G9:G52" si="0">F9/C9*100</f>
        <v>-10.504954355248172</v>
      </c>
      <c r="H9" s="6"/>
      <c r="I9" s="1"/>
      <c r="J9" s="1"/>
      <c r="K9" s="1"/>
      <c r="L9" s="1"/>
      <c r="M9" s="1"/>
      <c r="N9" s="1"/>
      <c r="O9" s="1"/>
    </row>
    <row r="10" spans="1:15" ht="25.5" outlineLevel="1" x14ac:dyDescent="0.25">
      <c r="A10" s="13" t="s">
        <v>7</v>
      </c>
      <c r="B10" s="13" t="s">
        <v>8</v>
      </c>
      <c r="C10" s="14">
        <v>876498</v>
      </c>
      <c r="D10" s="14">
        <v>1224757.73</v>
      </c>
      <c r="E10" s="14">
        <v>1220936.83</v>
      </c>
      <c r="F10" s="14">
        <f>C10-E10</f>
        <v>-344438.83000000007</v>
      </c>
      <c r="G10" s="14">
        <f t="shared" si="0"/>
        <v>-39.297160974697043</v>
      </c>
      <c r="H10" s="6"/>
      <c r="I10" s="1"/>
      <c r="J10" s="1"/>
      <c r="K10" s="1"/>
      <c r="L10" s="1"/>
      <c r="M10" s="1"/>
      <c r="N10" s="1"/>
      <c r="O10" s="1"/>
    </row>
    <row r="11" spans="1:15" ht="51" outlineLevel="1" x14ac:dyDescent="0.25">
      <c r="A11" s="13" t="s">
        <v>9</v>
      </c>
      <c r="B11" s="13" t="s">
        <v>10</v>
      </c>
      <c r="C11" s="14">
        <v>10208023.109999999</v>
      </c>
      <c r="D11" s="14">
        <v>10321534.109999999</v>
      </c>
      <c r="E11" s="14">
        <v>9924050.7200000007</v>
      </c>
      <c r="F11" s="14">
        <f>C11-E11</f>
        <v>283972.38999999873</v>
      </c>
      <c r="G11" s="14">
        <f t="shared" si="0"/>
        <v>2.781854889433129</v>
      </c>
      <c r="H11" s="6"/>
      <c r="I11" s="1"/>
      <c r="J11" s="1"/>
      <c r="K11" s="1"/>
      <c r="L11" s="1"/>
      <c r="M11" s="1"/>
      <c r="N11" s="1"/>
      <c r="O11" s="1"/>
    </row>
    <row r="12" spans="1:15" ht="25.5" x14ac:dyDescent="0.25">
      <c r="A12" s="11" t="s">
        <v>11</v>
      </c>
      <c r="B12" s="11" t="s">
        <v>12</v>
      </c>
      <c r="C12" s="12">
        <v>16964950</v>
      </c>
      <c r="D12" s="12">
        <f>D13+D14</f>
        <v>16660488.380000001</v>
      </c>
      <c r="E12" s="12">
        <f>E13+E14</f>
        <v>15316656.809999999</v>
      </c>
      <c r="F12" s="12">
        <f>F13+F14</f>
        <v>1648293.1900000004</v>
      </c>
      <c r="G12" s="12">
        <f t="shared" si="0"/>
        <v>9.7158741405073421</v>
      </c>
      <c r="H12" s="6"/>
      <c r="I12" s="1"/>
      <c r="J12" s="1"/>
      <c r="K12" s="1"/>
      <c r="L12" s="1"/>
      <c r="M12" s="1"/>
      <c r="N12" s="1"/>
      <c r="O12" s="1"/>
    </row>
    <row r="13" spans="1:15" ht="38.25" outlineLevel="1" x14ac:dyDescent="0.25">
      <c r="A13" s="13" t="s">
        <v>13</v>
      </c>
      <c r="B13" s="13" t="s">
        <v>14</v>
      </c>
      <c r="C13" s="14">
        <v>12610950</v>
      </c>
      <c r="D13" s="14">
        <v>11906388.380000001</v>
      </c>
      <c r="E13" s="14">
        <v>10931710.449999999</v>
      </c>
      <c r="F13" s="14">
        <f>C13-E13</f>
        <v>1679239.5500000007</v>
      </c>
      <c r="G13" s="14">
        <f t="shared" si="0"/>
        <v>13.315726015883028</v>
      </c>
      <c r="H13" s="6"/>
      <c r="I13" s="1"/>
      <c r="J13" s="1"/>
      <c r="K13" s="1"/>
      <c r="L13" s="1"/>
      <c r="M13" s="1"/>
      <c r="N13" s="1"/>
      <c r="O13" s="1"/>
    </row>
    <row r="14" spans="1:15" ht="38.25" outlineLevel="1" x14ac:dyDescent="0.25">
      <c r="A14" s="13" t="s">
        <v>15</v>
      </c>
      <c r="B14" s="13" t="s">
        <v>16</v>
      </c>
      <c r="C14" s="14">
        <v>4354000</v>
      </c>
      <c r="D14" s="14">
        <v>4754100</v>
      </c>
      <c r="E14" s="14">
        <v>4384946.3600000003</v>
      </c>
      <c r="F14" s="14">
        <f>C14-E14</f>
        <v>-30946.360000000335</v>
      </c>
      <c r="G14" s="14">
        <f t="shared" si="0"/>
        <v>-0.71075700505283268</v>
      </c>
      <c r="H14" s="6"/>
      <c r="I14" s="1"/>
      <c r="J14" s="1"/>
      <c r="K14" s="1"/>
      <c r="L14" s="1"/>
      <c r="M14" s="1"/>
      <c r="N14" s="1"/>
      <c r="O14" s="1"/>
    </row>
    <row r="15" spans="1:15" ht="38.25" x14ac:dyDescent="0.25">
      <c r="A15" s="11" t="s">
        <v>17</v>
      </c>
      <c r="B15" s="11" t="s">
        <v>18</v>
      </c>
      <c r="C15" s="12">
        <v>3164790</v>
      </c>
      <c r="D15" s="12">
        <f>D16</f>
        <v>3164790</v>
      </c>
      <c r="E15" s="12">
        <f>E16</f>
        <v>3164790</v>
      </c>
      <c r="F15" s="12">
        <f>F16</f>
        <v>0</v>
      </c>
      <c r="G15" s="12">
        <f t="shared" si="0"/>
        <v>0</v>
      </c>
      <c r="H15" s="6"/>
      <c r="I15" s="1"/>
      <c r="J15" s="1"/>
      <c r="K15" s="1"/>
      <c r="L15" s="1"/>
      <c r="M15" s="1"/>
      <c r="N15" s="1"/>
      <c r="O15" s="1"/>
    </row>
    <row r="16" spans="1:15" ht="25.5" outlineLevel="1" x14ac:dyDescent="0.25">
      <c r="A16" s="13" t="s">
        <v>19</v>
      </c>
      <c r="B16" s="13" t="s">
        <v>20</v>
      </c>
      <c r="C16" s="14">
        <v>3164790</v>
      </c>
      <c r="D16" s="14">
        <v>3164790</v>
      </c>
      <c r="E16" s="14">
        <v>3164790</v>
      </c>
      <c r="F16" s="14">
        <f>C16-E16</f>
        <v>0</v>
      </c>
      <c r="G16" s="14">
        <f t="shared" si="0"/>
        <v>0</v>
      </c>
      <c r="H16" s="6"/>
      <c r="I16" s="1"/>
      <c r="J16" s="1"/>
      <c r="K16" s="1"/>
      <c r="L16" s="1"/>
      <c r="M16" s="1"/>
      <c r="N16" s="1"/>
      <c r="O16" s="1"/>
    </row>
    <row r="17" spans="1:15" ht="25.5" x14ac:dyDescent="0.25">
      <c r="A17" s="11" t="s">
        <v>21</v>
      </c>
      <c r="B17" s="11" t="s">
        <v>22</v>
      </c>
      <c r="C17" s="12">
        <f>C18</f>
        <v>27007896.25</v>
      </c>
      <c r="D17" s="12">
        <f>D18</f>
        <v>33010372.260000002</v>
      </c>
      <c r="E17" s="12">
        <f>E18</f>
        <v>32976233.109999999</v>
      </c>
      <c r="F17" s="12">
        <f>F18</f>
        <v>-5968336.8599999994</v>
      </c>
      <c r="G17" s="12">
        <f t="shared" si="0"/>
        <v>-22.098488548511064</v>
      </c>
      <c r="H17" s="6"/>
      <c r="I17" s="1"/>
      <c r="J17" s="1"/>
      <c r="K17" s="1"/>
      <c r="L17" s="1"/>
      <c r="M17" s="1"/>
      <c r="N17" s="1"/>
      <c r="O17" s="1"/>
    </row>
    <row r="18" spans="1:15" ht="25.5" outlineLevel="1" x14ac:dyDescent="0.25">
      <c r="A18" s="13" t="s">
        <v>23</v>
      </c>
      <c r="B18" s="13" t="s">
        <v>24</v>
      </c>
      <c r="C18" s="14">
        <v>27007896.25</v>
      </c>
      <c r="D18" s="14">
        <v>33010372.260000002</v>
      </c>
      <c r="E18" s="14">
        <v>32976233.109999999</v>
      </c>
      <c r="F18" s="14">
        <f>C18-E18</f>
        <v>-5968336.8599999994</v>
      </c>
      <c r="G18" s="14">
        <f t="shared" si="0"/>
        <v>-22.098488548511064</v>
      </c>
      <c r="H18" s="6"/>
      <c r="I18" s="1"/>
      <c r="J18" s="1"/>
      <c r="K18" s="1"/>
      <c r="L18" s="1"/>
      <c r="M18" s="1"/>
      <c r="N18" s="1"/>
      <c r="O18" s="1"/>
    </row>
    <row r="19" spans="1:15" ht="38.25" x14ac:dyDescent="0.25">
      <c r="A19" s="11" t="s">
        <v>25</v>
      </c>
      <c r="B19" s="11" t="s">
        <v>26</v>
      </c>
      <c r="C19" s="12">
        <v>20775082.140000001</v>
      </c>
      <c r="D19" s="12">
        <f>D20</f>
        <v>23029325.98</v>
      </c>
      <c r="E19" s="12">
        <f>E20</f>
        <v>22977264.98</v>
      </c>
      <c r="F19" s="12">
        <f>F20</f>
        <v>-2202182.84</v>
      </c>
      <c r="G19" s="12">
        <f t="shared" si="0"/>
        <v>-10.60011616396911</v>
      </c>
      <c r="H19" s="6"/>
      <c r="I19" s="1"/>
      <c r="J19" s="1"/>
      <c r="K19" s="1"/>
      <c r="L19" s="1"/>
      <c r="M19" s="1"/>
      <c r="N19" s="1"/>
      <c r="O19" s="1"/>
    </row>
    <row r="20" spans="1:15" ht="25.5" outlineLevel="1" x14ac:dyDescent="0.25">
      <c r="A20" s="13" t="s">
        <v>27</v>
      </c>
      <c r="B20" s="13" t="s">
        <v>28</v>
      </c>
      <c r="C20" s="14">
        <v>20775082.140000001</v>
      </c>
      <c r="D20" s="14">
        <v>23029325.98</v>
      </c>
      <c r="E20" s="14">
        <v>22977264.98</v>
      </c>
      <c r="F20" s="14">
        <f>C20-E20</f>
        <v>-2202182.84</v>
      </c>
      <c r="G20" s="14">
        <f t="shared" si="0"/>
        <v>-10.60011616396911</v>
      </c>
      <c r="H20" s="6"/>
      <c r="I20" s="1"/>
      <c r="J20" s="1"/>
      <c r="K20" s="1"/>
      <c r="L20" s="1"/>
      <c r="M20" s="1"/>
      <c r="N20" s="1"/>
      <c r="O20" s="1"/>
    </row>
    <row r="21" spans="1:15" ht="38.25" x14ac:dyDescent="0.25">
      <c r="A21" s="11" t="s">
        <v>29</v>
      </c>
      <c r="B21" s="11" t="s">
        <v>30</v>
      </c>
      <c r="C21" s="12">
        <f>C22+C23+C24+C25</f>
        <v>63796229.960000001</v>
      </c>
      <c r="D21" s="12">
        <f>D22+D23+D24+D25</f>
        <v>67998182.210000008</v>
      </c>
      <c r="E21" s="12">
        <f>E22+E23+E24+E25</f>
        <v>67911320.010000005</v>
      </c>
      <c r="F21" s="12">
        <f>F22+F23+F24+F25</f>
        <v>-4115090.0500000026</v>
      </c>
      <c r="G21" s="12">
        <f t="shared" si="0"/>
        <v>-6.4503655663981228</v>
      </c>
      <c r="H21" s="6"/>
      <c r="I21" s="1"/>
      <c r="J21" s="1"/>
      <c r="K21" s="1"/>
      <c r="L21" s="1"/>
      <c r="M21" s="1"/>
      <c r="N21" s="1"/>
      <c r="O21" s="1"/>
    </row>
    <row r="22" spans="1:15" ht="25.5" outlineLevel="1" x14ac:dyDescent="0.25">
      <c r="A22" s="13" t="s">
        <v>31</v>
      </c>
      <c r="B22" s="13" t="s">
        <v>32</v>
      </c>
      <c r="C22" s="14">
        <v>3162210.91</v>
      </c>
      <c r="D22" s="14">
        <v>3162210.91</v>
      </c>
      <c r="E22" s="14">
        <v>3162210.91</v>
      </c>
      <c r="F22" s="14">
        <f>C22-E22</f>
        <v>0</v>
      </c>
      <c r="G22" s="14">
        <f t="shared" si="0"/>
        <v>0</v>
      </c>
      <c r="H22" s="6"/>
      <c r="I22" s="1"/>
      <c r="J22" s="1"/>
      <c r="K22" s="1"/>
      <c r="L22" s="1"/>
      <c r="M22" s="1"/>
      <c r="N22" s="1"/>
      <c r="O22" s="1"/>
    </row>
    <row r="23" spans="1:15" ht="25.5" outlineLevel="1" x14ac:dyDescent="0.25">
      <c r="A23" s="13" t="s">
        <v>33</v>
      </c>
      <c r="B23" s="13" t="s">
        <v>34</v>
      </c>
      <c r="C23" s="14">
        <v>5181498</v>
      </c>
      <c r="D23" s="14">
        <v>5456004.7999999998</v>
      </c>
      <c r="E23" s="14">
        <v>5379827</v>
      </c>
      <c r="F23" s="14">
        <f>C23-E23</f>
        <v>-198329</v>
      </c>
      <c r="G23" s="14">
        <f t="shared" si="0"/>
        <v>-3.8276382621396361</v>
      </c>
      <c r="H23" s="6"/>
      <c r="I23" s="1"/>
      <c r="J23" s="1"/>
      <c r="K23" s="1"/>
      <c r="L23" s="1"/>
      <c r="M23" s="1"/>
      <c r="N23" s="1"/>
      <c r="O23" s="1"/>
    </row>
    <row r="24" spans="1:15" ht="38.25" outlineLevel="1" x14ac:dyDescent="0.25">
      <c r="A24" s="13" t="s">
        <v>35</v>
      </c>
      <c r="B24" s="13" t="s">
        <v>36</v>
      </c>
      <c r="C24" s="14">
        <v>11122758.050000001</v>
      </c>
      <c r="D24" s="14">
        <v>13481803.48</v>
      </c>
      <c r="E24" s="14">
        <v>13471119.08</v>
      </c>
      <c r="F24" s="14">
        <f>C24-E24</f>
        <v>-2348361.0299999993</v>
      </c>
      <c r="G24" s="14">
        <f t="shared" si="0"/>
        <v>-21.113117982459386</v>
      </c>
      <c r="H24" s="6"/>
      <c r="I24" s="1"/>
      <c r="J24" s="1"/>
      <c r="K24" s="1"/>
      <c r="L24" s="1"/>
      <c r="M24" s="1"/>
      <c r="N24" s="1"/>
      <c r="O24" s="1"/>
    </row>
    <row r="25" spans="1:15" ht="38.25" outlineLevel="1" x14ac:dyDescent="0.25">
      <c r="A25" s="13" t="s">
        <v>37</v>
      </c>
      <c r="B25" s="13" t="s">
        <v>38</v>
      </c>
      <c r="C25" s="14">
        <v>44329763</v>
      </c>
      <c r="D25" s="14">
        <v>45898163.020000003</v>
      </c>
      <c r="E25" s="14">
        <v>45898163.020000003</v>
      </c>
      <c r="F25" s="14">
        <f>C25-E25</f>
        <v>-1568400.0200000033</v>
      </c>
      <c r="G25" s="14">
        <f t="shared" si="0"/>
        <v>-3.5380293370844398</v>
      </c>
      <c r="H25" s="6"/>
      <c r="I25" s="1"/>
      <c r="J25" s="1"/>
      <c r="K25" s="1"/>
      <c r="L25" s="1"/>
      <c r="M25" s="1"/>
      <c r="N25" s="1"/>
      <c r="O25" s="1"/>
    </row>
    <row r="26" spans="1:15" ht="51" x14ac:dyDescent="0.25">
      <c r="A26" s="11" t="s">
        <v>39</v>
      </c>
      <c r="B26" s="11" t="s">
        <v>40</v>
      </c>
      <c r="C26" s="12">
        <f>C27+C28+C29</f>
        <v>21850644.719999999</v>
      </c>
      <c r="D26" s="12">
        <f>D27+D28+D29</f>
        <v>16953254.719999999</v>
      </c>
      <c r="E26" s="12">
        <f>E27+E28+E29</f>
        <v>15535298.68</v>
      </c>
      <c r="F26" s="12">
        <f>F27+F28+F29</f>
        <v>6315346.0399999991</v>
      </c>
      <c r="G26" s="12">
        <f t="shared" si="0"/>
        <v>28.902332727141605</v>
      </c>
      <c r="H26" s="6"/>
      <c r="I26" s="1"/>
      <c r="J26" s="1"/>
      <c r="K26" s="1"/>
      <c r="L26" s="1"/>
      <c r="M26" s="1"/>
      <c r="N26" s="1"/>
      <c r="O26" s="1"/>
    </row>
    <row r="27" spans="1:15" ht="51" outlineLevel="1" x14ac:dyDescent="0.25">
      <c r="A27" s="13" t="s">
        <v>41</v>
      </c>
      <c r="B27" s="13" t="s">
        <v>42</v>
      </c>
      <c r="C27" s="14">
        <v>21603644.719999999</v>
      </c>
      <c r="D27" s="14">
        <v>16706254.720000001</v>
      </c>
      <c r="E27" s="14">
        <v>15288900.68</v>
      </c>
      <c r="F27" s="14">
        <f>C27-E27</f>
        <v>6314744.0399999991</v>
      </c>
      <c r="G27" s="14">
        <f t="shared" si="0"/>
        <v>29.229993928542996</v>
      </c>
      <c r="H27" s="6"/>
      <c r="I27" s="1"/>
      <c r="J27" s="1"/>
      <c r="K27" s="1"/>
      <c r="L27" s="1"/>
      <c r="M27" s="1"/>
      <c r="N27" s="1"/>
      <c r="O27" s="1"/>
    </row>
    <row r="28" spans="1:15" ht="25.5" outlineLevel="1" x14ac:dyDescent="0.25">
      <c r="A28" s="13" t="s">
        <v>43</v>
      </c>
      <c r="B28" s="13" t="s">
        <v>44</v>
      </c>
      <c r="C28" s="14">
        <v>1000</v>
      </c>
      <c r="D28" s="14">
        <v>1000</v>
      </c>
      <c r="E28" s="14">
        <v>1000</v>
      </c>
      <c r="F28" s="14">
        <f>C28-E28</f>
        <v>0</v>
      </c>
      <c r="G28" s="14">
        <f t="shared" si="0"/>
        <v>0</v>
      </c>
      <c r="H28" s="6"/>
      <c r="I28" s="1"/>
      <c r="J28" s="1"/>
      <c r="K28" s="1"/>
      <c r="L28" s="1"/>
      <c r="M28" s="1"/>
      <c r="N28" s="1"/>
      <c r="O28" s="1"/>
    </row>
    <row r="29" spans="1:15" ht="38.25" outlineLevel="1" x14ac:dyDescent="0.25">
      <c r="A29" s="13" t="s">
        <v>45</v>
      </c>
      <c r="B29" s="13" t="s">
        <v>46</v>
      </c>
      <c r="C29" s="14">
        <v>246000</v>
      </c>
      <c r="D29" s="14">
        <v>246000</v>
      </c>
      <c r="E29" s="14">
        <v>245398</v>
      </c>
      <c r="F29" s="14">
        <f>C29-E29</f>
        <v>602</v>
      </c>
      <c r="G29" s="14">
        <f t="shared" si="0"/>
        <v>0.24471544715447155</v>
      </c>
      <c r="H29" s="6"/>
      <c r="I29" s="1"/>
      <c r="J29" s="1"/>
      <c r="K29" s="1"/>
      <c r="L29" s="1"/>
      <c r="M29" s="1"/>
      <c r="N29" s="1"/>
      <c r="O29" s="1"/>
    </row>
    <row r="30" spans="1:15" ht="25.5" x14ac:dyDescent="0.25">
      <c r="A30" s="11" t="s">
        <v>47</v>
      </c>
      <c r="B30" s="11" t="s">
        <v>48</v>
      </c>
      <c r="C30" s="12">
        <f>C31</f>
        <v>60000</v>
      </c>
      <c r="D30" s="12">
        <f>D31</f>
        <v>125529</v>
      </c>
      <c r="E30" s="12">
        <f>E31</f>
        <v>125529</v>
      </c>
      <c r="F30" s="12">
        <f>F31</f>
        <v>-65529</v>
      </c>
      <c r="G30" s="12">
        <f t="shared" si="0"/>
        <v>-109.21499999999999</v>
      </c>
      <c r="H30" s="6"/>
      <c r="I30" s="1"/>
      <c r="J30" s="1"/>
      <c r="K30" s="1"/>
      <c r="L30" s="1"/>
      <c r="M30" s="1"/>
      <c r="N30" s="1"/>
      <c r="O30" s="1"/>
    </row>
    <row r="31" spans="1:15" ht="25.5" outlineLevel="1" x14ac:dyDescent="0.25">
      <c r="A31" s="13" t="s">
        <v>49</v>
      </c>
      <c r="B31" s="13" t="s">
        <v>50</v>
      </c>
      <c r="C31" s="14">
        <v>60000</v>
      </c>
      <c r="D31" s="14">
        <v>125529</v>
      </c>
      <c r="E31" s="14">
        <v>125529</v>
      </c>
      <c r="F31" s="14">
        <f>C31-E31</f>
        <v>-65529</v>
      </c>
      <c r="G31" s="14">
        <f t="shared" si="0"/>
        <v>-109.21499999999999</v>
      </c>
      <c r="H31" s="6"/>
      <c r="I31" s="1"/>
      <c r="J31" s="1"/>
      <c r="K31" s="1"/>
      <c r="L31" s="1"/>
      <c r="M31" s="1"/>
      <c r="N31" s="1"/>
      <c r="O31" s="1"/>
    </row>
    <row r="32" spans="1:15" ht="25.5" x14ac:dyDescent="0.25">
      <c r="A32" s="11" t="s">
        <v>51</v>
      </c>
      <c r="B32" s="11" t="s">
        <v>52</v>
      </c>
      <c r="C32" s="12">
        <v>10579280</v>
      </c>
      <c r="D32" s="12">
        <f>D33+D34</f>
        <v>10579280</v>
      </c>
      <c r="E32" s="12">
        <f>E33+E34</f>
        <v>10579280</v>
      </c>
      <c r="F32" s="12">
        <f>F33+F34</f>
        <v>0</v>
      </c>
      <c r="G32" s="14">
        <f t="shared" si="0"/>
        <v>0</v>
      </c>
      <c r="H32" s="6"/>
      <c r="I32" s="1"/>
      <c r="J32" s="1"/>
      <c r="K32" s="1"/>
      <c r="L32" s="1"/>
      <c r="M32" s="1"/>
      <c r="N32" s="1"/>
      <c r="O32" s="1"/>
    </row>
    <row r="33" spans="1:15" ht="25.5" outlineLevel="1" x14ac:dyDescent="0.25">
      <c r="A33" s="13" t="s">
        <v>53</v>
      </c>
      <c r="B33" s="13" t="s">
        <v>54</v>
      </c>
      <c r="C33" s="14">
        <v>10118660</v>
      </c>
      <c r="D33" s="14">
        <v>10118660</v>
      </c>
      <c r="E33" s="14">
        <v>10118660</v>
      </c>
      <c r="F33" s="14">
        <f>C33-E33</f>
        <v>0</v>
      </c>
      <c r="G33" s="14">
        <f t="shared" si="0"/>
        <v>0</v>
      </c>
      <c r="H33" s="6"/>
      <c r="I33" s="1"/>
      <c r="J33" s="1"/>
      <c r="K33" s="1"/>
      <c r="L33" s="1"/>
      <c r="M33" s="1"/>
      <c r="N33" s="1"/>
      <c r="O33" s="1"/>
    </row>
    <row r="34" spans="1:15" ht="38.25" outlineLevel="1" x14ac:dyDescent="0.25">
      <c r="A34" s="13" t="s">
        <v>55</v>
      </c>
      <c r="B34" s="13" t="s">
        <v>56</v>
      </c>
      <c r="C34" s="14">
        <v>460620</v>
      </c>
      <c r="D34" s="14">
        <v>460620</v>
      </c>
      <c r="E34" s="14">
        <v>460620</v>
      </c>
      <c r="F34" s="14">
        <f>C34-E34</f>
        <v>0</v>
      </c>
      <c r="G34" s="14">
        <f t="shared" si="0"/>
        <v>0</v>
      </c>
      <c r="H34" s="6"/>
      <c r="I34" s="1"/>
      <c r="J34" s="1"/>
      <c r="K34" s="1"/>
      <c r="L34" s="1"/>
      <c r="M34" s="1"/>
      <c r="N34" s="1"/>
      <c r="O34" s="1"/>
    </row>
    <row r="35" spans="1:15" ht="38.25" x14ac:dyDescent="0.25">
      <c r="A35" s="11" t="s">
        <v>57</v>
      </c>
      <c r="B35" s="11" t="s">
        <v>58</v>
      </c>
      <c r="C35" s="12">
        <f>C36+C37</f>
        <v>1454400</v>
      </c>
      <c r="D35" s="12">
        <f>D36+D37</f>
        <v>3453050</v>
      </c>
      <c r="E35" s="12">
        <f>E36+E37</f>
        <v>2946800</v>
      </c>
      <c r="F35" s="12">
        <f>F36+F37</f>
        <v>-1492400</v>
      </c>
      <c r="G35" s="12">
        <f t="shared" si="0"/>
        <v>-102.61276127612761</v>
      </c>
      <c r="H35" s="6"/>
      <c r="I35" s="1"/>
      <c r="J35" s="1"/>
      <c r="K35" s="1"/>
      <c r="L35" s="1"/>
      <c r="M35" s="1"/>
      <c r="N35" s="1"/>
      <c r="O35" s="1"/>
    </row>
    <row r="36" spans="1:15" ht="38.25" outlineLevel="1" x14ac:dyDescent="0.25">
      <c r="A36" s="13" t="s">
        <v>59</v>
      </c>
      <c r="B36" s="13" t="s">
        <v>60</v>
      </c>
      <c r="C36" s="14">
        <v>1065500</v>
      </c>
      <c r="D36" s="14">
        <v>2794150</v>
      </c>
      <c r="E36" s="14">
        <v>2287900</v>
      </c>
      <c r="F36" s="14">
        <f>C36-E36</f>
        <v>-1222400</v>
      </c>
      <c r="G36" s="14">
        <f t="shared" si="0"/>
        <v>-114.72548099483811</v>
      </c>
      <c r="H36" s="6"/>
      <c r="I36" s="1"/>
      <c r="J36" s="1"/>
      <c r="K36" s="1"/>
      <c r="L36" s="1"/>
      <c r="M36" s="1"/>
      <c r="N36" s="1"/>
      <c r="O36" s="1"/>
    </row>
    <row r="37" spans="1:15" ht="38.25" outlineLevel="1" x14ac:dyDescent="0.25">
      <c r="A37" s="13" t="s">
        <v>61</v>
      </c>
      <c r="B37" s="13" t="s">
        <v>62</v>
      </c>
      <c r="C37" s="14">
        <v>388900</v>
      </c>
      <c r="D37" s="14">
        <v>658900</v>
      </c>
      <c r="E37" s="14">
        <v>658900</v>
      </c>
      <c r="F37" s="14">
        <f>C37-E37</f>
        <v>-270000</v>
      </c>
      <c r="G37" s="14">
        <f t="shared" si="0"/>
        <v>-69.426587811776812</v>
      </c>
      <c r="H37" s="6"/>
      <c r="I37" s="1"/>
      <c r="J37" s="1"/>
      <c r="K37" s="1"/>
      <c r="L37" s="1"/>
      <c r="M37" s="1"/>
      <c r="N37" s="1"/>
      <c r="O37" s="1"/>
    </row>
    <row r="38" spans="1:15" ht="25.5" x14ac:dyDescent="0.25">
      <c r="A38" s="11" t="s">
        <v>63</v>
      </c>
      <c r="B38" s="11" t="s">
        <v>64</v>
      </c>
      <c r="C38" s="12">
        <v>43390</v>
      </c>
      <c r="D38" s="12">
        <f>D39</f>
        <v>13390</v>
      </c>
      <c r="E38" s="12">
        <f>E39</f>
        <v>13390</v>
      </c>
      <c r="F38" s="12">
        <f>F39</f>
        <v>30000</v>
      </c>
      <c r="G38" s="12">
        <f t="shared" si="0"/>
        <v>69.140354920488591</v>
      </c>
      <c r="H38" s="6"/>
      <c r="I38" s="1"/>
      <c r="J38" s="1"/>
      <c r="K38" s="1"/>
      <c r="L38" s="1"/>
      <c r="M38" s="1"/>
      <c r="N38" s="1"/>
      <c r="O38" s="1"/>
    </row>
    <row r="39" spans="1:15" ht="25.5" outlineLevel="1" x14ac:dyDescent="0.25">
      <c r="A39" s="13" t="s">
        <v>65</v>
      </c>
      <c r="B39" s="13" t="s">
        <v>66</v>
      </c>
      <c r="C39" s="14">
        <v>43390</v>
      </c>
      <c r="D39" s="14">
        <v>13390</v>
      </c>
      <c r="E39" s="14">
        <v>13390</v>
      </c>
      <c r="F39" s="14">
        <f>C39-E39</f>
        <v>30000</v>
      </c>
      <c r="G39" s="14">
        <f t="shared" si="0"/>
        <v>69.140354920488591</v>
      </c>
      <c r="H39" s="6"/>
      <c r="I39" s="1"/>
      <c r="J39" s="1"/>
      <c r="K39" s="1"/>
      <c r="L39" s="1"/>
      <c r="M39" s="1"/>
      <c r="N39" s="1"/>
      <c r="O39" s="1"/>
    </row>
    <row r="40" spans="1:15" ht="25.5" x14ac:dyDescent="0.25">
      <c r="A40" s="11" t="s">
        <v>67</v>
      </c>
      <c r="B40" s="11" t="s">
        <v>68</v>
      </c>
      <c r="C40" s="12">
        <f>C41+C42</f>
        <v>11234295.649999999</v>
      </c>
      <c r="D40" s="12">
        <f>D41+D42</f>
        <v>10535203.219999999</v>
      </c>
      <c r="E40" s="12">
        <f>E41+E42</f>
        <v>10366431.289999999</v>
      </c>
      <c r="F40" s="12">
        <f>F41+F42</f>
        <v>867864.3599999994</v>
      </c>
      <c r="G40" s="12">
        <f t="shared" si="0"/>
        <v>7.7251337069805484</v>
      </c>
      <c r="H40" s="6"/>
      <c r="I40" s="1"/>
      <c r="J40" s="1"/>
      <c r="K40" s="1"/>
      <c r="L40" s="1"/>
      <c r="M40" s="1"/>
      <c r="N40" s="1"/>
      <c r="O40" s="1"/>
    </row>
    <row r="41" spans="1:15" ht="38.25" outlineLevel="1" x14ac:dyDescent="0.25">
      <c r="A41" s="13" t="s">
        <v>69</v>
      </c>
      <c r="B41" s="13" t="s">
        <v>70</v>
      </c>
      <c r="C41" s="14">
        <v>4992586.8499999996</v>
      </c>
      <c r="D41" s="14">
        <v>4592586.8499999996</v>
      </c>
      <c r="E41" s="14">
        <v>4592586.8499999996</v>
      </c>
      <c r="F41" s="14">
        <f>C41-E41</f>
        <v>400000</v>
      </c>
      <c r="G41" s="14">
        <f t="shared" si="0"/>
        <v>8.01187865164529</v>
      </c>
      <c r="H41" s="6"/>
      <c r="I41" s="1"/>
      <c r="J41" s="1"/>
      <c r="K41" s="1"/>
      <c r="L41" s="1"/>
      <c r="M41" s="1"/>
      <c r="N41" s="1"/>
      <c r="O41" s="1"/>
    </row>
    <row r="42" spans="1:15" ht="25.5" outlineLevel="1" x14ac:dyDescent="0.25">
      <c r="A42" s="13" t="s">
        <v>71</v>
      </c>
      <c r="B42" s="13" t="s">
        <v>72</v>
      </c>
      <c r="C42" s="14">
        <v>6241708.7999999998</v>
      </c>
      <c r="D42" s="14">
        <v>5942616.3700000001</v>
      </c>
      <c r="E42" s="14">
        <v>5773844.4400000004</v>
      </c>
      <c r="F42" s="14">
        <f>C42-E42</f>
        <v>467864.3599999994</v>
      </c>
      <c r="G42" s="14">
        <f t="shared" si="0"/>
        <v>7.4957735932826512</v>
      </c>
      <c r="H42" s="6"/>
      <c r="I42" s="1"/>
      <c r="J42" s="1"/>
      <c r="K42" s="1"/>
      <c r="L42" s="1"/>
      <c r="M42" s="1"/>
      <c r="N42" s="1"/>
      <c r="O42" s="1"/>
    </row>
    <row r="43" spans="1:15" ht="63.75" x14ac:dyDescent="0.25">
      <c r="A43" s="11" t="s">
        <v>73</v>
      </c>
      <c r="B43" s="11" t="s">
        <v>74</v>
      </c>
      <c r="C43" s="12">
        <v>8067950</v>
      </c>
      <c r="D43" s="12">
        <f>D44+D45</f>
        <v>7596607.6100000003</v>
      </c>
      <c r="E43" s="12">
        <f>E44+E45</f>
        <v>7591978.8300000001</v>
      </c>
      <c r="F43" s="12">
        <f>F44+F45</f>
        <v>475971.16999999993</v>
      </c>
      <c r="G43" s="12">
        <f t="shared" si="0"/>
        <v>5.8995304879182431</v>
      </c>
      <c r="H43" s="6"/>
      <c r="I43" s="1"/>
      <c r="J43" s="1"/>
      <c r="K43" s="1"/>
      <c r="L43" s="1"/>
      <c r="M43" s="1"/>
      <c r="N43" s="1"/>
      <c r="O43" s="1"/>
    </row>
    <row r="44" spans="1:15" ht="25.5" outlineLevel="1" x14ac:dyDescent="0.25">
      <c r="A44" s="13" t="s">
        <v>75</v>
      </c>
      <c r="B44" s="13" t="s">
        <v>76</v>
      </c>
      <c r="C44" s="14">
        <v>1179100</v>
      </c>
      <c r="D44" s="14">
        <v>373128</v>
      </c>
      <c r="E44" s="14">
        <v>373128</v>
      </c>
      <c r="F44" s="14">
        <f>C44-E44</f>
        <v>805972</v>
      </c>
      <c r="G44" s="14">
        <f t="shared" si="0"/>
        <v>68.354846917140193</v>
      </c>
      <c r="H44" s="6"/>
      <c r="I44" s="1"/>
      <c r="J44" s="1"/>
      <c r="K44" s="1"/>
      <c r="L44" s="1"/>
      <c r="M44" s="1"/>
      <c r="N44" s="1"/>
      <c r="O44" s="1"/>
    </row>
    <row r="45" spans="1:15" ht="38.25" outlineLevel="1" x14ac:dyDescent="0.25">
      <c r="A45" s="13" t="s">
        <v>77</v>
      </c>
      <c r="B45" s="13" t="s">
        <v>78</v>
      </c>
      <c r="C45" s="14">
        <v>6888850</v>
      </c>
      <c r="D45" s="14">
        <v>7223479.6100000003</v>
      </c>
      <c r="E45" s="14">
        <v>7218850.8300000001</v>
      </c>
      <c r="F45" s="14">
        <f>C45-E45</f>
        <v>-330000.83000000007</v>
      </c>
      <c r="G45" s="14">
        <f t="shared" si="0"/>
        <v>-4.7903616713965338</v>
      </c>
      <c r="H45" s="6"/>
      <c r="I45" s="1"/>
      <c r="J45" s="1"/>
      <c r="K45" s="1"/>
      <c r="L45" s="1"/>
      <c r="M45" s="1"/>
      <c r="N45" s="1"/>
      <c r="O45" s="1"/>
    </row>
    <row r="46" spans="1:15" ht="25.5" x14ac:dyDescent="0.25">
      <c r="A46" s="11" t="s">
        <v>79</v>
      </c>
      <c r="B46" s="11" t="s">
        <v>80</v>
      </c>
      <c r="C46" s="12">
        <f>C47+C48+C49+C50</f>
        <v>59097073.119999997</v>
      </c>
      <c r="D46" s="12">
        <f>D47+D48+D49+D50</f>
        <v>50896528.059999995</v>
      </c>
      <c r="E46" s="12">
        <f>E47+E48+E49+E50</f>
        <v>50797497.159999996</v>
      </c>
      <c r="F46" s="12">
        <f>F47+F48+F49+F50</f>
        <v>8299575.9600000028</v>
      </c>
      <c r="G46" s="12">
        <f t="shared" si="0"/>
        <v>14.043971252429435</v>
      </c>
      <c r="H46" s="6"/>
      <c r="I46" s="1"/>
      <c r="J46" s="1"/>
      <c r="K46" s="1"/>
      <c r="L46" s="1"/>
      <c r="M46" s="1"/>
      <c r="N46" s="1"/>
      <c r="O46" s="1"/>
    </row>
    <row r="47" spans="1:15" ht="25.5" outlineLevel="1" x14ac:dyDescent="0.25">
      <c r="A47" s="13" t="s">
        <v>81</v>
      </c>
      <c r="B47" s="13" t="s">
        <v>82</v>
      </c>
      <c r="C47" s="14">
        <v>8016045.2599999998</v>
      </c>
      <c r="D47" s="14">
        <v>235818.25</v>
      </c>
      <c r="E47" s="14">
        <v>234719.53</v>
      </c>
      <c r="F47" s="14">
        <f>C47-E47</f>
        <v>7781325.7299999995</v>
      </c>
      <c r="G47" s="14">
        <f t="shared" si="0"/>
        <v>97.071878683479383</v>
      </c>
      <c r="H47" s="6"/>
      <c r="I47" s="1"/>
      <c r="J47" s="1"/>
      <c r="K47" s="1"/>
      <c r="L47" s="1"/>
      <c r="M47" s="1"/>
      <c r="N47" s="1"/>
      <c r="O47" s="1"/>
    </row>
    <row r="48" spans="1:15" ht="25.5" outlineLevel="1" x14ac:dyDescent="0.25">
      <c r="A48" s="13" t="s">
        <v>83</v>
      </c>
      <c r="B48" s="13" t="s">
        <v>84</v>
      </c>
      <c r="C48" s="14">
        <v>1141548</v>
      </c>
      <c r="D48" s="14">
        <v>655716.86</v>
      </c>
      <c r="E48" s="14">
        <v>576157.54</v>
      </c>
      <c r="F48" s="14">
        <f>C48-E48</f>
        <v>565390.46</v>
      </c>
      <c r="G48" s="14">
        <f t="shared" si="0"/>
        <v>49.528400032236924</v>
      </c>
      <c r="H48" s="6"/>
      <c r="I48" s="1"/>
      <c r="J48" s="1"/>
      <c r="K48" s="1"/>
      <c r="L48" s="1"/>
      <c r="M48" s="1"/>
      <c r="N48" s="1"/>
      <c r="O48" s="1"/>
    </row>
    <row r="49" spans="1:15" ht="25.5" outlineLevel="1" x14ac:dyDescent="0.25">
      <c r="A49" s="13" t="s">
        <v>85</v>
      </c>
      <c r="B49" s="13" t="s">
        <v>86</v>
      </c>
      <c r="C49" s="14">
        <v>34520129</v>
      </c>
      <c r="D49" s="14">
        <v>34610522.159999996</v>
      </c>
      <c r="E49" s="14">
        <v>34592149.299999997</v>
      </c>
      <c r="F49" s="14">
        <f>C49-E49</f>
        <v>-72020.29999999702</v>
      </c>
      <c r="G49" s="14">
        <f t="shared" si="0"/>
        <v>-0.2086327661174065</v>
      </c>
      <c r="H49" s="6"/>
      <c r="I49" s="1"/>
      <c r="J49" s="1"/>
      <c r="K49" s="1"/>
      <c r="L49" s="1"/>
      <c r="M49" s="1"/>
      <c r="N49" s="1"/>
      <c r="O49" s="1"/>
    </row>
    <row r="50" spans="1:15" ht="51" outlineLevel="1" x14ac:dyDescent="0.25">
      <c r="A50" s="13" t="s">
        <v>87</v>
      </c>
      <c r="B50" s="13" t="s">
        <v>88</v>
      </c>
      <c r="C50" s="14">
        <v>15419350.859999999</v>
      </c>
      <c r="D50" s="14">
        <v>15394470.789999999</v>
      </c>
      <c r="E50" s="14">
        <v>15394470.789999999</v>
      </c>
      <c r="F50" s="14">
        <f>C50-E50</f>
        <v>24880.070000000298</v>
      </c>
      <c r="G50" s="14">
        <f t="shared" si="0"/>
        <v>0.16135614414574842</v>
      </c>
      <c r="H50" s="6"/>
      <c r="I50" s="1"/>
      <c r="J50" s="1"/>
      <c r="K50" s="1"/>
      <c r="L50" s="1"/>
      <c r="M50" s="1"/>
      <c r="N50" s="1"/>
      <c r="O50" s="1"/>
    </row>
    <row r="51" spans="1:15" x14ac:dyDescent="0.25">
      <c r="A51" s="11" t="s">
        <v>89</v>
      </c>
      <c r="B51" s="11" t="s">
        <v>90</v>
      </c>
      <c r="C51" s="12">
        <v>6378964</v>
      </c>
      <c r="D51" s="12">
        <f>D52</f>
        <v>6640367.1299999999</v>
      </c>
      <c r="E51" s="12">
        <f>E52</f>
        <v>6631963.9500000002</v>
      </c>
      <c r="F51" s="12">
        <f>F52</f>
        <v>-252999.95000000019</v>
      </c>
      <c r="G51" s="12">
        <f t="shared" si="0"/>
        <v>-3.9661604925188505</v>
      </c>
      <c r="H51" s="6"/>
      <c r="I51" s="1"/>
      <c r="J51" s="1"/>
      <c r="K51" s="1"/>
      <c r="L51" s="1"/>
      <c r="M51" s="1"/>
      <c r="N51" s="1"/>
      <c r="O51" s="1"/>
    </row>
    <row r="52" spans="1:15" ht="25.5" outlineLevel="1" x14ac:dyDescent="0.25">
      <c r="A52" s="13" t="s">
        <v>91</v>
      </c>
      <c r="B52" s="13" t="s">
        <v>92</v>
      </c>
      <c r="C52" s="14">
        <v>6378964</v>
      </c>
      <c r="D52" s="14">
        <v>6640367.1299999999</v>
      </c>
      <c r="E52" s="14">
        <v>6631963.9500000002</v>
      </c>
      <c r="F52" s="14">
        <f>C52-E52</f>
        <v>-252999.95000000019</v>
      </c>
      <c r="G52" s="14">
        <f t="shared" si="0"/>
        <v>-3.9661604925188505</v>
      </c>
      <c r="H52" s="6"/>
      <c r="I52" s="1"/>
      <c r="J52" s="1"/>
      <c r="K52" s="1"/>
      <c r="L52" s="1"/>
      <c r="M52" s="1"/>
      <c r="N52" s="1"/>
      <c r="O52" s="1"/>
    </row>
    <row r="53" spans="1:15" ht="12.75" customHeight="1" x14ac:dyDescent="0.25">
      <c r="A53" s="15" t="s">
        <v>93</v>
      </c>
      <c r="B53" s="15"/>
      <c r="C53" s="16">
        <f>C8+C12+C15+C17+C19+C21+C26+C30+C32+C35+C38+C40+C43+C46+C51</f>
        <v>432577956.25</v>
      </c>
      <c r="D53" s="16">
        <f>D8+D12+D15+D17+D19+D21+D26+D30+D32+D35+D38+D40+D43+D46+D51</f>
        <v>452289073.22000009</v>
      </c>
      <c r="E53" s="16">
        <f>E8+E12+E15+E17+E19+E21+E26+E30+E32+E35+E38+E40+E43+E46+E51</f>
        <v>447063324.91000003</v>
      </c>
      <c r="F53" s="16">
        <f>F8+F12+F15+F17+F19+F21+F26+F30+F32+F35+F38+F40+F43+F46+F51</f>
        <v>-14485368.659999978</v>
      </c>
      <c r="G53" s="16">
        <f>F53/C53*100</f>
        <v>-3.3486146140161708</v>
      </c>
      <c r="H53" s="6"/>
      <c r="I53" s="1"/>
      <c r="J53" s="1"/>
      <c r="K53" s="1"/>
      <c r="L53" s="1"/>
      <c r="M53" s="1"/>
      <c r="N53" s="1"/>
    </row>
    <row r="54" spans="1:15" ht="12.75" customHeight="1" x14ac:dyDescent="0.25">
      <c r="A54" s="17"/>
      <c r="B54" s="17"/>
      <c r="C54" s="17"/>
      <c r="D54" s="17"/>
      <c r="E54" s="17"/>
      <c r="F54" s="17"/>
      <c r="G54" s="17"/>
      <c r="H54" s="1"/>
      <c r="I54" s="1"/>
      <c r="J54" s="1"/>
      <c r="K54" s="1"/>
      <c r="L54" s="1"/>
      <c r="M54" s="1"/>
      <c r="N54" s="1"/>
    </row>
  </sheetData>
  <mergeCells count="10">
    <mergeCell ref="A1:G1"/>
    <mergeCell ref="A2:G2"/>
    <mergeCell ref="A3:G3"/>
    <mergeCell ref="A4:G4"/>
    <mergeCell ref="A5:A6"/>
    <mergeCell ref="B5:B6"/>
    <mergeCell ref="C5:C6"/>
    <mergeCell ref="E5:E6"/>
    <mergeCell ref="D5:D6"/>
    <mergeCell ref="F5:G5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908BC0C9BD4B4AA9ADC707810E7269&lt;/Code&gt;&#10;  &lt;ObjectCode&gt;SQUERY_GENERATOR1&lt;/ObjectCode&gt;&#10;  &lt;DocName&gt;Анализ исполнения местного бюджета ЗАТО Видяево за ___ квартал 2017 года в разрезе муниципальных программ&lt;/DocName&gt;&#10;  &lt;VariantName&gt;Анализ исполнения местного бюджета ЗАТО Видяево за ___ квартал 2017 года в разрезе муниципальных программ&lt;/VariantName&gt;&#10;  &lt;VariantLink&gt;22589630&lt;/VariantLink&gt;&#10;  &lt;ReportLink&gt;3255729&lt;/ReportLink&gt;&#10;  &lt;Note&gt;01.01.2018 - 31.03.2018&#10;&lt;/Note&gt;&#10;  &lt;SilentMode&gt;false&lt;/SilentMode&gt;&#10;  &lt;DateInfo&gt;&#10;    &lt;string&gt;01.01.2018&lt;/string&gt;&#10;    &lt;string&gt;31.03.2018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565E6030-4453-485D-B641-EDFDDC071F3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Кузнецова Ю.В</cp:lastModifiedBy>
  <dcterms:created xsi:type="dcterms:W3CDTF">2018-06-22T08:27:58Z</dcterms:created>
  <dcterms:modified xsi:type="dcterms:W3CDTF">2019-08-27T12:13:27Z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Анализ исполнения местного бюджета ЗАТО Видяево за ___ квартал 2017 года в разрезе муниципальных программ</vt:lpwstr>
  </property>
  <property fmtid="{D5CDD505-2E9C-101B-9397-08002B2CF9AE}" pid="3" name="Версия клиента">
    <vt:lpwstr>18.2.8.6180</vt:lpwstr>
  </property>
  <property fmtid="{D5CDD505-2E9C-101B-9397-08002B2CF9AE}" pid="4" name="Версия базы">
    <vt:lpwstr>18.2.2283.12575201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budget_fo2018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Анализ исполнения местного бюджета ЗАТО Видяево за ___ квартал 2017 года в разрезе муниципальных программ</vt:lpwstr>
  </property>
  <property fmtid="{D5CDD505-2E9C-101B-9397-08002B2CF9AE}" pid="11" name="Код отчета">
    <vt:lpwstr>908BC0C9BD4B4AA9ADC707810E7269</vt:lpwstr>
  </property>
  <property fmtid="{D5CDD505-2E9C-101B-9397-08002B2CF9AE}" pid="12" name="Локальная база">
    <vt:lpwstr>не используется</vt:lpwstr>
  </property>
</Properties>
</file>