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Сведения о расходах по программ" sheetId="1" r:id="rId1"/>
  </sheets>
  <definedNames>
    <definedName name="_xlnm.Print_Titles" localSheetId="0">'Сведения о расходах по программ'!$3:$3</definedName>
    <definedName name="_xlnm.Print_Area" localSheetId="0">'Сведения о расходах по программ'!$A$2:$B$48</definedName>
  </definedNames>
  <calcPr fullCalcOnLoad="1"/>
</workbook>
</file>

<file path=xl/sharedStrings.xml><?xml version="1.0" encoding="utf-8"?>
<sst xmlns="http://schemas.openxmlformats.org/spreadsheetml/2006/main" count="103" uniqueCount="102">
  <si>
    <t>Подпрограмма 1 "Модернизация образования ЗАТО Видяево"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</si>
  <si>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</si>
  <si>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</si>
  <si>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Муниципальная программа "Информационное общество ЗАТО Видяево"</t>
  </si>
  <si>
    <t>Подпрограмма 1 "Информирование населения о деятельности органов местного самоуправления ЗАТО Видяево"</t>
  </si>
  <si>
    <t>Подпрограмма 2 "Развитие информационного общества в ЗАТО Видяево"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</si>
  <si>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</si>
  <si>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Подпрограмма 1 "Повышение эффективности бюджетных расходов в ЗАТО Видяево"</t>
  </si>
  <si>
    <t>Муниципальная программа "Эффективное муниципальное управление в ЗАТО Видяево"</t>
  </si>
  <si>
    <t>Подпрограмма 1 "Развитие земельно-имущественных отношений на территории  ЗАТО Видяево"</t>
  </si>
  <si>
    <t>Подпрограмма 2 "Развитие муниципальной службы в городском округе ЗАТО Видяево"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</si>
  <si>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</si>
  <si>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</si>
  <si>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Подпрограмма 2 "Обеспечение выполнения государственных полномочий по опеке и попечительству на территории ЗАТО Видяево"</t>
  </si>
  <si>
    <t>Муниципальная программа "Развитие культуры и сохранение культурного наследия в ЗАТО Видяево"</t>
  </si>
  <si>
    <t>Подпрограмма 1 "Развитие физической культуры и спорта в ЗАТО Видяево"</t>
  </si>
  <si>
    <t>Подпрограмма 1 "Развитие культуры и сохранение культурного наследия в ЗАТО Видяево"</t>
  </si>
  <si>
    <t>Муниципальная программа "Обеспечение комфортной среды проживания населения муниципального образования ЗАТО Видяево"</t>
  </si>
  <si>
    <t>Муниципальная программа "Развитие физической культуры и спорта ЗАТО Видяево"</t>
  </si>
  <si>
    <t>Муниципальная программа "Развитие образования ЗАТО Видяево"</t>
  </si>
  <si>
    <t>Подпрограмма 1 "Развитие жилищно-коммунального комплекса ЗАТО Видяево"</t>
  </si>
  <si>
    <t>Подпрограмма 2 "Благоустройство территории  ЗАТО Видяево"</t>
  </si>
  <si>
    <t>Подпрограмма 3 "Капитальный и текущий ремонт объектов муниципальной собственности ЗАТО Видяево"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</si>
  <si>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</si>
  <si>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</si>
  <si>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</si>
  <si>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</si>
  <si>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</si>
  <si>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Подпрограмма 2 "Повышение безопасности дорожного движения и снижение дорожно-транспортного травматизма в ЗАТО Видяево"</t>
  </si>
  <si>
    <t>Муниципальная программа "Энергоэффективность и развитие энергетики в ЗАТО Видяево"</t>
  </si>
  <si>
    <t>Подпрограмма 1 "Энергосбережение и повышение энергетической эффективности в муниципальном образовании  ЗАТО Видяево"</t>
  </si>
  <si>
    <t>Подпрограмма 2 "Подготовка объектов и систем жизнеобеспечения на территории ЗАТО Видяево к работе в осенне-зимний период"</t>
  </si>
  <si>
    <t/>
  </si>
  <si>
    <t>Непрограммная часть</t>
  </si>
  <si>
    <t>Непрограммная часть Совета депутатов ЗАТО Видяево</t>
  </si>
  <si>
    <t>Итого программная часть</t>
  </si>
  <si>
    <t>ВЦП "Обеспечение деятельности Администрации ЗАТО Видяево"</t>
  </si>
  <si>
    <t>ВЦП "Обеспечение качественного и эффективного управления бюджетными средствами ЗАТО Видяево"</t>
  </si>
  <si>
    <t>Подпрограмма 4 "Отдых, оздоровление и занятость детей и молодежи ЗАТО Видяево"</t>
  </si>
  <si>
    <t>Расходы бюджета всего</t>
  </si>
  <si>
    <t>Наименование программы</t>
  </si>
  <si>
    <t>Целевая статья                2016 год</t>
  </si>
  <si>
    <t>70 0 00 0000 0</t>
  </si>
  <si>
    <t xml:space="preserve">70 1 00 0000 0 </t>
  </si>
  <si>
    <t>70 2 00 0000 0</t>
  </si>
  <si>
    <t>70 3 00 0000 0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</si>
  <si>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</si>
  <si>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71 1 00 0000 0</t>
  </si>
  <si>
    <t>71 2 00 0000 0</t>
  </si>
  <si>
    <t>73 1 00 0000 0</t>
  </si>
  <si>
    <t>73 0 00 0000 0</t>
  </si>
  <si>
    <t>74 1 00 0000 0</t>
  </si>
  <si>
    <t>74 0 00 0000 0</t>
  </si>
  <si>
    <t>75 1 00 0000 0</t>
  </si>
  <si>
    <t>75 2 00 0000 0</t>
  </si>
  <si>
    <t>75 3 00 0000 0</t>
  </si>
  <si>
    <t>75 4 00 0000 0</t>
  </si>
  <si>
    <t>76 0 00 0000 0</t>
  </si>
  <si>
    <t>76 1 00 0000 0</t>
  </si>
  <si>
    <t>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</si>
  <si>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76 2 00 0000 0</t>
  </si>
  <si>
    <t>Подпрограмма 2 «Противодействие коррупции в ЗАТО Видяево»</t>
  </si>
  <si>
    <t>76 3 00 0000 0</t>
  </si>
  <si>
    <t>Подпрограмма 3 "Профилактика правонарушений и обеспечение общественной безопасности в ЗАТО Видяево"</t>
  </si>
  <si>
    <t>77 0 00 0000 0</t>
  </si>
  <si>
    <t>77 1 00 0000 0</t>
  </si>
  <si>
    <t>78 0 00 0000 0</t>
  </si>
  <si>
    <t>78 1 00 0000 0</t>
  </si>
  <si>
    <t>78 2 00 0000 0</t>
  </si>
  <si>
    <t>79 0 00 0000 0</t>
  </si>
  <si>
    <t>79 1 00 0000 0</t>
  </si>
  <si>
    <t>79 2 00 0000 0</t>
  </si>
  <si>
    <t>80 0 00 0000 0</t>
  </si>
  <si>
    <t>80 1 00 0000 0</t>
  </si>
  <si>
    <t>81 0 00 0000 0</t>
  </si>
  <si>
    <t>81 1 00 0000 0</t>
  </si>
  <si>
    <t>81 2 00 0000 0</t>
  </si>
  <si>
    <t>82 0 00 0000 0</t>
  </si>
  <si>
    <t>82 1 00 0000 0</t>
  </si>
  <si>
    <t>82 2 00 0000 0</t>
  </si>
  <si>
    <t>83 0 00 0000 0</t>
  </si>
  <si>
    <t>83 1 00 0000 0</t>
  </si>
  <si>
    <t>83 2 00 0000 0</t>
  </si>
  <si>
    <t>83 3 00 0000 0</t>
  </si>
  <si>
    <t>83 4 00 0000 0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</si>
  <si>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</si>
  <si>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99 0 00 0000 0</t>
  </si>
  <si>
    <t>99 1 00 0000 0</t>
  </si>
  <si>
    <t>Сведения о расходах бюджета по муниципальным программам</t>
  </si>
  <si>
    <t>Отчетный финансовый 2015 год</t>
  </si>
  <si>
    <t>Текущий финансовый 2016 год (ожидаемая оценка)</t>
  </si>
  <si>
    <t>Очередной финансовый 2017 год</t>
  </si>
  <si>
    <t>Плановый период</t>
  </si>
  <si>
    <t>Темп роста 2016/2015</t>
  </si>
  <si>
    <t>Темп роста 2017/2016</t>
  </si>
  <si>
    <t>Темп роста 2018/2017</t>
  </si>
  <si>
    <t>Темп роста 2019/2018</t>
  </si>
  <si>
    <t>2018 год</t>
  </si>
  <si>
    <t>2019 год</t>
  </si>
  <si>
    <t>Подпрограмма 2 "Молодежная политика ЗАТО Видяево"</t>
  </si>
  <si>
    <t>71 0 00 0000 0</t>
  </si>
  <si>
    <t>75 0 00 0000 0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</si>
</sst>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0"/>
    <numFmt numFmtId="182" formatCode="0.0%"/>
  </numFmts>
  <fonts count="37"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6" fillId="0" borderId="1">
      <alignment horizontal="center" wrapText="1"/>
      <protection/>
    </xf>
    <xf numFmtId="0" fontId="6" fillId="0" borderId="1">
      <alignment horizontal="center" wrapText="1"/>
      <protection/>
    </xf>
    <xf numFmtId="49" fontId="6" fillId="4" borderId="2">
      <alignment horizontal="center" vertical="center" wrapText="1"/>
      <protection/>
    </xf>
    <xf numFmtId="49" fontId="6" fillId="4" borderId="2">
      <alignment horizontal="center" vertical="center" wrapText="1"/>
      <protection/>
    </xf>
    <xf numFmtId="4" fontId="6" fillId="0" borderId="3">
      <alignment horizontal="right" shrinkToFit="1"/>
      <protection/>
    </xf>
    <xf numFmtId="4" fontId="6" fillId="0" borderId="3">
      <alignment horizontal="right" shrinkToFit="1"/>
      <protection/>
    </xf>
    <xf numFmtId="0" fontId="6" fillId="0" borderId="4">
      <alignment horizontal="center" wrapText="1"/>
      <protection/>
    </xf>
    <xf numFmtId="0" fontId="6" fillId="0" borderId="4">
      <alignment horizontal="center" wrapText="1"/>
      <protection/>
    </xf>
    <xf numFmtId="49" fontId="5" fillId="16" borderId="0">
      <alignment/>
      <protection/>
    </xf>
    <xf numFmtId="49" fontId="5" fillId="16" borderId="0">
      <alignment/>
      <protection/>
    </xf>
    <xf numFmtId="49" fontId="5" fillId="0" borderId="0">
      <alignment/>
      <protection/>
    </xf>
    <xf numFmtId="49" fontId="5" fillId="0" borderId="0">
      <alignment/>
      <protection/>
    </xf>
    <xf numFmtId="49" fontId="9" fillId="0" borderId="0">
      <alignment horizontal="right" wrapText="1"/>
      <protection/>
    </xf>
    <xf numFmtId="49" fontId="9" fillId="0" borderId="0">
      <alignment horizontal="right" wrapText="1"/>
      <protection/>
    </xf>
    <xf numFmtId="49" fontId="6" fillId="0" borderId="0">
      <alignment horizontal="center" wrapText="1"/>
      <protection/>
    </xf>
    <xf numFmtId="49" fontId="6" fillId="0" borderId="0">
      <alignment horizontal="center" wrapText="1"/>
      <protection/>
    </xf>
    <xf numFmtId="49" fontId="5" fillId="0" borderId="5">
      <alignment/>
      <protection/>
    </xf>
    <xf numFmtId="49" fontId="5" fillId="0" borderId="5">
      <alignment/>
      <protection/>
    </xf>
    <xf numFmtId="49" fontId="5" fillId="0" borderId="6">
      <alignment horizontal="center" wrapText="1"/>
      <protection/>
    </xf>
    <xf numFmtId="49" fontId="5" fillId="0" borderId="6">
      <alignment horizontal="center" wrapText="1"/>
      <protection/>
    </xf>
    <xf numFmtId="49" fontId="5" fillId="0" borderId="7">
      <alignment horizontal="center"/>
      <protection/>
    </xf>
    <xf numFmtId="49" fontId="5" fillId="0" borderId="7">
      <alignment horizontal="center"/>
      <protection/>
    </xf>
    <xf numFmtId="49" fontId="5" fillId="0" borderId="7">
      <alignment horizontal="right"/>
      <protection/>
    </xf>
    <xf numFmtId="49" fontId="5" fillId="0" borderId="7">
      <alignment horizontal="right"/>
      <protection/>
    </xf>
    <xf numFmtId="49" fontId="5" fillId="0" borderId="1">
      <alignment/>
      <protection/>
    </xf>
    <xf numFmtId="49" fontId="5" fillId="0" borderId="1">
      <alignment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6" fillId="0" borderId="5">
      <alignment wrapText="1"/>
      <protection/>
    </xf>
    <xf numFmtId="0" fontId="6" fillId="0" borderId="5">
      <alignment wrapText="1"/>
      <protection/>
    </xf>
    <xf numFmtId="0" fontId="10" fillId="4" borderId="8">
      <alignment horizontal="center" wrapText="1"/>
      <protection/>
    </xf>
    <xf numFmtId="0" fontId="10" fillId="4" borderId="8">
      <alignment horizontal="center" wrapText="1"/>
      <protection/>
    </xf>
    <xf numFmtId="0" fontId="10" fillId="4" borderId="9">
      <alignment horizontal="center" vertical="center" wrapText="1"/>
      <protection/>
    </xf>
    <xf numFmtId="0" fontId="10" fillId="4" borderId="9">
      <alignment horizontal="center" vertic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12" fillId="0" borderId="10">
      <alignment horizontal="left" wrapText="1"/>
      <protection/>
    </xf>
    <xf numFmtId="0" fontId="12" fillId="0" borderId="10">
      <alignment horizontal="left" wrapText="1"/>
      <protection/>
    </xf>
    <xf numFmtId="0" fontId="6" fillId="0" borderId="10">
      <alignment wrapText="1"/>
      <protection/>
    </xf>
    <xf numFmtId="0" fontId="6" fillId="0" borderId="10">
      <alignment wrapText="1"/>
      <protection/>
    </xf>
    <xf numFmtId="0" fontId="10" fillId="0" borderId="10">
      <alignment wrapText="1"/>
      <protection/>
    </xf>
    <xf numFmtId="0" fontId="10" fillId="0" borderId="10">
      <alignment wrapText="1"/>
      <protection/>
    </xf>
    <xf numFmtId="0" fontId="12" fillId="0" borderId="10">
      <alignment wrapText="1"/>
      <protection/>
    </xf>
    <xf numFmtId="0" fontId="12" fillId="0" borderId="10">
      <alignment wrapText="1"/>
      <protection/>
    </xf>
    <xf numFmtId="0" fontId="11" fillId="0" borderId="10">
      <alignment wrapText="1"/>
      <protection/>
    </xf>
    <xf numFmtId="0" fontId="11" fillId="0" borderId="10">
      <alignment wrapText="1"/>
      <protection/>
    </xf>
    <xf numFmtId="0" fontId="6" fillId="0" borderId="1">
      <alignment wrapText="1"/>
      <protection/>
    </xf>
    <xf numFmtId="0" fontId="6" fillId="0" borderId="1">
      <alignment wrapText="1"/>
      <protection/>
    </xf>
    <xf numFmtId="0" fontId="6" fillId="0" borderId="5">
      <alignment/>
      <protection/>
    </xf>
    <xf numFmtId="0" fontId="6" fillId="0" borderId="5">
      <alignment/>
      <protection/>
    </xf>
    <xf numFmtId="0" fontId="10" fillId="4" borderId="11">
      <alignment horizontal="center" wrapText="1"/>
      <protection/>
    </xf>
    <xf numFmtId="0" fontId="10" fillId="4" borderId="11">
      <alignment horizontal="center" wrapText="1"/>
      <protection/>
    </xf>
    <xf numFmtId="0" fontId="6" fillId="4" borderId="12">
      <alignment horizontal="center" vertical="center" wrapText="1"/>
      <protection/>
    </xf>
    <xf numFmtId="0" fontId="6" fillId="4" borderId="12">
      <alignment horizontal="center" vertical="center" wrapText="1"/>
      <protection/>
    </xf>
    <xf numFmtId="0" fontId="6" fillId="0" borderId="10">
      <alignment horizontal="center"/>
      <protection/>
    </xf>
    <xf numFmtId="0" fontId="6" fillId="0" borderId="10">
      <alignment horizontal="center"/>
      <protection/>
    </xf>
    <xf numFmtId="4" fontId="6" fillId="0" borderId="10">
      <alignment shrinkToFit="1"/>
      <protection/>
    </xf>
    <xf numFmtId="4" fontId="6" fillId="0" borderId="10">
      <alignment shrinkToFit="1"/>
      <protection/>
    </xf>
    <xf numFmtId="0" fontId="6" fillId="0" borderId="1">
      <alignment/>
      <protection/>
    </xf>
    <xf numFmtId="0" fontId="6" fillId="0" borderId="1">
      <alignment/>
      <protection/>
    </xf>
    <xf numFmtId="0" fontId="9" fillId="0" borderId="0">
      <alignment horizontal="left" wrapText="1"/>
      <protection/>
    </xf>
    <xf numFmtId="0" fontId="9" fillId="0" borderId="0">
      <alignment horizontal="left" wrapText="1"/>
      <protection/>
    </xf>
    <xf numFmtId="0" fontId="10" fillId="4" borderId="13">
      <alignment horizontal="center" wrapText="1"/>
      <protection/>
    </xf>
    <xf numFmtId="0" fontId="10" fillId="4" borderId="13">
      <alignment horizontal="center" wrapText="1"/>
      <protection/>
    </xf>
    <xf numFmtId="49" fontId="6" fillId="4" borderId="12">
      <alignment horizontal="center" vertical="center" wrapText="1"/>
      <protection/>
    </xf>
    <xf numFmtId="49" fontId="6" fillId="4" borderId="12">
      <alignment horizontal="center" vertical="center" wrapText="1"/>
      <protection/>
    </xf>
    <xf numFmtId="0" fontId="6" fillId="0" borderId="0">
      <alignment horizontal="right" wrapText="1"/>
      <protection/>
    </xf>
    <xf numFmtId="0" fontId="6" fillId="0" borderId="0">
      <alignment horizontal="right" wrapText="1"/>
      <protection/>
    </xf>
    <xf numFmtId="0" fontId="5" fillId="0" borderId="5">
      <alignment horizontal="right"/>
      <protection/>
    </xf>
    <xf numFmtId="0" fontId="5" fillId="0" borderId="5">
      <alignment horizontal="right"/>
      <protection/>
    </xf>
    <xf numFmtId="0" fontId="6" fillId="4" borderId="14">
      <alignment horizontal="center" vertical="center" wrapText="1"/>
      <protection/>
    </xf>
    <xf numFmtId="0" fontId="6" fillId="4" borderId="14">
      <alignment horizontal="center" vertical="center" wrapText="1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4" fontId="6" fillId="0" borderId="2">
      <alignment shrinkToFit="1"/>
      <protection/>
    </xf>
    <xf numFmtId="4" fontId="6" fillId="0" borderId="2">
      <alignment shrinkToFit="1"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15">
      <alignment horizontal="center" wrapText="1"/>
      <protection/>
    </xf>
    <xf numFmtId="0" fontId="17" fillId="0" borderId="15">
      <alignment horizontal="center" wrapText="1"/>
      <protection/>
    </xf>
    <xf numFmtId="0" fontId="6" fillId="0" borderId="15">
      <alignment horizontal="left" vertical="center" wrapText="1"/>
      <protection/>
    </xf>
    <xf numFmtId="0" fontId="6" fillId="0" borderId="15">
      <alignment horizontal="left" vertical="center" wrapText="1"/>
      <protection/>
    </xf>
    <xf numFmtId="0" fontId="16" fillId="0" borderId="15">
      <alignment horizontal="center"/>
      <protection/>
    </xf>
    <xf numFmtId="0" fontId="16" fillId="0" borderId="15">
      <alignment horizontal="center"/>
      <protection/>
    </xf>
    <xf numFmtId="0" fontId="0" fillId="0" borderId="15">
      <alignment horizontal="center"/>
      <protection/>
    </xf>
    <xf numFmtId="0" fontId="0" fillId="0" borderId="15">
      <alignment horizontal="center"/>
      <protection/>
    </xf>
    <xf numFmtId="0" fontId="16" fillId="0" borderId="15">
      <alignment/>
      <protection/>
    </xf>
    <xf numFmtId="0" fontId="16" fillId="0" borderId="15">
      <alignment/>
      <protection/>
    </xf>
    <xf numFmtId="49" fontId="5" fillId="16" borderId="4">
      <alignment/>
      <protection/>
    </xf>
    <xf numFmtId="49" fontId="5" fillId="16" borderId="4">
      <alignment/>
      <protection/>
    </xf>
    <xf numFmtId="49" fontId="6" fillId="0" borderId="7">
      <alignment horizontal="right"/>
      <protection/>
    </xf>
    <xf numFmtId="49" fontId="6" fillId="0" borderId="7">
      <alignment horizontal="right"/>
      <protection/>
    </xf>
    <xf numFmtId="49" fontId="6" fillId="0" borderId="1">
      <alignment horizontal="right"/>
      <protection/>
    </xf>
    <xf numFmtId="49" fontId="6" fillId="0" borderId="1">
      <alignment horizontal="right"/>
      <protection/>
    </xf>
    <xf numFmtId="49" fontId="6" fillId="0" borderId="0">
      <alignment horizontal="right"/>
      <protection/>
    </xf>
    <xf numFmtId="49" fontId="6" fillId="0" borderId="0">
      <alignment horizontal="right"/>
      <protection/>
    </xf>
    <xf numFmtId="49" fontId="9" fillId="0" borderId="0">
      <alignment horizontal="right"/>
      <protection/>
    </xf>
    <xf numFmtId="49" fontId="9" fillId="0" borderId="0">
      <alignment horizontal="right"/>
      <protection/>
    </xf>
    <xf numFmtId="49" fontId="6" fillId="0" borderId="4">
      <alignment horizontal="right"/>
      <protection/>
    </xf>
    <xf numFmtId="49" fontId="6" fillId="0" borderId="4">
      <alignment horizontal="right"/>
      <protection/>
    </xf>
    <xf numFmtId="49" fontId="6" fillId="0" borderId="16">
      <alignment horizontal="right"/>
      <protection/>
    </xf>
    <xf numFmtId="49" fontId="6" fillId="0" borderId="16">
      <alignment horizontal="right"/>
      <protection/>
    </xf>
    <xf numFmtId="0" fontId="10" fillId="4" borderId="10">
      <alignment horizontal="center" vertical="center" wrapText="1"/>
      <protection/>
    </xf>
    <xf numFmtId="0" fontId="10" fillId="4" borderId="10">
      <alignment horizontal="center" vertical="center" wrapText="1"/>
      <protection/>
    </xf>
    <xf numFmtId="0" fontId="10" fillId="0" borderId="10">
      <alignment horizontal="left" vertical="center" wrapText="1"/>
      <protection/>
    </xf>
    <xf numFmtId="0" fontId="10" fillId="0" borderId="10">
      <alignment horizontal="left" vertical="center"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12">
      <alignment wrapText="1"/>
      <protection/>
    </xf>
    <xf numFmtId="0" fontId="6" fillId="0" borderId="12">
      <alignment wrapText="1"/>
      <protection/>
    </xf>
    <xf numFmtId="0" fontId="6" fillId="4" borderId="10">
      <alignment horizontal="center" vertical="center" wrapText="1"/>
      <protection/>
    </xf>
    <xf numFmtId="0" fontId="6" fillId="4" borderId="10">
      <alignment horizontal="center" vertical="center" wrapText="1"/>
      <protection/>
    </xf>
    <xf numFmtId="4" fontId="6" fillId="0" borderId="10">
      <alignment horizontal="right" shrinkToFit="1"/>
      <protection/>
    </xf>
    <xf numFmtId="4" fontId="6" fillId="0" borderId="10">
      <alignment horizontal="right" shrinkToFit="1"/>
      <protection/>
    </xf>
    <xf numFmtId="4" fontId="6" fillId="0" borderId="1">
      <alignment horizontal="right" shrinkToFit="1"/>
      <protection/>
    </xf>
    <xf numFmtId="4" fontId="6" fillId="0" borderId="1">
      <alignment horizontal="right" shrinkToFit="1"/>
      <protection/>
    </xf>
    <xf numFmtId="4" fontId="6" fillId="0" borderId="0">
      <alignment horizontal="right" shrinkToFit="1"/>
      <protection/>
    </xf>
    <xf numFmtId="4" fontId="6" fillId="0" borderId="0">
      <alignment horizontal="right" shrinkToFit="1"/>
      <protection/>
    </xf>
    <xf numFmtId="4" fontId="6" fillId="0" borderId="5">
      <alignment horizontal="right" shrinkToFit="1"/>
      <protection/>
    </xf>
    <xf numFmtId="4" fontId="6" fillId="0" borderId="5">
      <alignment horizontal="right" shrinkToFit="1"/>
      <protection/>
    </xf>
    <xf numFmtId="4" fontId="6" fillId="0" borderId="12">
      <alignment horizontal="right" shrinkToFit="1"/>
      <protection/>
    </xf>
    <xf numFmtId="4" fontId="6" fillId="0" borderId="12">
      <alignment horizontal="right" shrinkToFit="1"/>
      <protection/>
    </xf>
    <xf numFmtId="4" fontId="9" fillId="0" borderId="0">
      <alignment horizontal="left" shrinkToFit="1"/>
      <protection/>
    </xf>
    <xf numFmtId="4" fontId="9" fillId="0" borderId="0">
      <alignment horizontal="left" shrinkToFit="1"/>
      <protection/>
    </xf>
    <xf numFmtId="49" fontId="6" fillId="4" borderId="10">
      <alignment horizontal="center" vertical="center" wrapText="1"/>
      <protection/>
    </xf>
    <xf numFmtId="49" fontId="6" fillId="4" borderId="10">
      <alignment horizontal="center" vertical="center" wrapText="1"/>
      <protection/>
    </xf>
    <xf numFmtId="0" fontId="6" fillId="4" borderId="2">
      <alignment horizontal="center" vertical="center" wrapText="1"/>
      <protection/>
    </xf>
    <xf numFmtId="0" fontId="6" fillId="4" borderId="2">
      <alignment horizontal="center" vertical="center" wrapText="1"/>
      <protection/>
    </xf>
    <xf numFmtId="4" fontId="6" fillId="0" borderId="2">
      <alignment horizontal="right" shrinkToFit="1"/>
      <protection/>
    </xf>
    <xf numFmtId="4" fontId="6" fillId="0" borderId="2">
      <alignment horizontal="right" shrinkToFit="1"/>
      <protection/>
    </xf>
    <xf numFmtId="4" fontId="6" fillId="0" borderId="14">
      <alignment horizontal="right" shrinkToFit="1"/>
      <protection/>
    </xf>
    <xf numFmtId="4" fontId="6" fillId="0" borderId="14">
      <alignment horizontal="right" shrinkToFit="1"/>
      <protection/>
    </xf>
    <xf numFmtId="0" fontId="16" fillId="0" borderId="15">
      <alignment horizontal="left" vertical="center" wrapText="1"/>
      <protection/>
    </xf>
    <xf numFmtId="0" fontId="16" fillId="0" borderId="15">
      <alignment horizontal="left" vertical="center" wrapText="1"/>
      <protection/>
    </xf>
    <xf numFmtId="49" fontId="5" fillId="16" borderId="1">
      <alignment/>
      <protection/>
    </xf>
    <xf numFmtId="49" fontId="5" fillId="16" borderId="1">
      <alignment/>
      <protection/>
    </xf>
    <xf numFmtId="0" fontId="10" fillId="0" borderId="10">
      <alignment vertical="center" wrapText="1"/>
      <protection/>
    </xf>
    <xf numFmtId="0" fontId="10" fillId="0" borderId="10">
      <alignment vertical="center" wrapText="1"/>
      <protection/>
    </xf>
    <xf numFmtId="49" fontId="6" fillId="4" borderId="10">
      <alignment horizontal="center" vertical="center" wrapText="1"/>
      <protection/>
    </xf>
    <xf numFmtId="49" fontId="6" fillId="4" borderId="10">
      <alignment horizontal="center" vertical="center" wrapText="1"/>
      <protection/>
    </xf>
    <xf numFmtId="4" fontId="6" fillId="0" borderId="10">
      <alignment horizontal="right" shrinkToFit="1"/>
      <protection/>
    </xf>
    <xf numFmtId="4" fontId="6" fillId="0" borderId="10">
      <alignment horizontal="right" shrinkToFit="1"/>
      <protection/>
    </xf>
    <xf numFmtId="0" fontId="6" fillId="4" borderId="2">
      <alignment horizontal="center" vertical="center" wrapText="1"/>
      <protection/>
    </xf>
    <xf numFmtId="0" fontId="6" fillId="4" borderId="2">
      <alignment horizontal="center" vertical="center" wrapText="1"/>
      <protection/>
    </xf>
    <xf numFmtId="4" fontId="6" fillId="0" borderId="2">
      <alignment horizontal="right" shrinkToFit="1"/>
      <protection/>
    </xf>
    <xf numFmtId="4" fontId="6" fillId="0" borderId="2">
      <alignment horizontal="right" shrinkToFit="1"/>
      <protection/>
    </xf>
    <xf numFmtId="49" fontId="6" fillId="0" borderId="17">
      <alignment horizontal="right"/>
      <protection/>
    </xf>
    <xf numFmtId="49" fontId="6" fillId="0" borderId="17">
      <alignment horizontal="right"/>
      <protection/>
    </xf>
    <xf numFmtId="49" fontId="6" fillId="0" borderId="18">
      <alignment horizontal="right"/>
      <protection/>
    </xf>
    <xf numFmtId="49" fontId="6" fillId="0" borderId="18">
      <alignment horizontal="right"/>
      <protection/>
    </xf>
    <xf numFmtId="49" fontId="6" fillId="0" borderId="0">
      <alignment wrapText="1"/>
      <protection/>
    </xf>
    <xf numFmtId="49" fontId="6" fillId="0" borderId="0">
      <alignment wrapText="1"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19">
      <alignment wrapText="1"/>
      <protection/>
    </xf>
    <xf numFmtId="0" fontId="6" fillId="0" borderId="19">
      <alignment wrapText="1"/>
      <protection/>
    </xf>
    <xf numFmtId="0" fontId="6" fillId="0" borderId="18">
      <alignment/>
      <protection/>
    </xf>
    <xf numFmtId="0" fontId="6" fillId="0" borderId="18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6" fillId="0" borderId="19">
      <alignment horizontal="right" shrinkToFit="1"/>
      <protection/>
    </xf>
    <xf numFmtId="4" fontId="6" fillId="0" borderId="19">
      <alignment horizontal="right" shrinkToFit="1"/>
      <protection/>
    </xf>
    <xf numFmtId="0" fontId="7" fillId="0" borderId="4">
      <alignment wrapText="1"/>
      <protection/>
    </xf>
    <xf numFmtId="0" fontId="7" fillId="0" borderId="4">
      <alignment wrapText="1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8" fillId="7" borderId="20" applyNumberFormat="0" applyAlignment="0" applyProtection="0"/>
    <xf numFmtId="0" fontId="19" fillId="16" borderId="21" applyNumberFormat="0" applyAlignment="0" applyProtection="0"/>
    <xf numFmtId="0" fontId="20" fillId="16" borderId="20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1" borderId="26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27" applyNumberFormat="0" applyFont="0" applyAlignment="0" applyProtection="0"/>
    <xf numFmtId="9" fontId="0" fillId="0" borderId="0" applyFont="0" applyFill="0" applyBorder="0" applyAlignment="0" applyProtection="0"/>
    <xf numFmtId="0" fontId="32" fillId="0" borderId="28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5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13" fillId="0" borderId="29" xfId="0" applyFont="1" applyFill="1" applyBorder="1" applyAlignment="1">
      <alignment horizontal="left" wrapText="1"/>
    </xf>
    <xf numFmtId="49" fontId="13" fillId="0" borderId="29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vertical="top" wrapText="1"/>
    </xf>
    <xf numFmtId="4" fontId="0" fillId="24" borderId="29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wrapText="1"/>
    </xf>
    <xf numFmtId="4" fontId="36" fillId="0" borderId="29" xfId="0" applyNumberFormat="1" applyFont="1" applyFill="1" applyBorder="1" applyAlignment="1">
      <alignment wrapText="1"/>
    </xf>
    <xf numFmtId="4" fontId="36" fillId="0" borderId="29" xfId="0" applyNumberFormat="1" applyFont="1" applyFill="1" applyBorder="1" applyAlignment="1">
      <alignment wrapText="1"/>
    </xf>
    <xf numFmtId="0" fontId="13" fillId="24" borderId="31" xfId="0" applyFont="1" applyFill="1" applyBorder="1" applyAlignment="1">
      <alignment horizontal="left" wrapText="1"/>
    </xf>
    <xf numFmtId="0" fontId="13" fillId="24" borderId="32" xfId="0" applyFont="1" applyFill="1" applyBorder="1" applyAlignment="1">
      <alignment horizontal="left" wrapText="1"/>
    </xf>
    <xf numFmtId="49" fontId="13" fillId="24" borderId="33" xfId="0" applyNumberFormat="1" applyFont="1" applyFill="1" applyBorder="1" applyAlignment="1">
      <alignment horizontal="center" wrapText="1"/>
    </xf>
    <xf numFmtId="49" fontId="13" fillId="24" borderId="34" xfId="0" applyNumberFormat="1" applyFont="1" applyFill="1" applyBorder="1" applyAlignment="1">
      <alignment horizontal="center" wrapText="1"/>
    </xf>
    <xf numFmtId="4" fontId="2" fillId="0" borderId="30" xfId="0" applyNumberFormat="1" applyFont="1" applyFill="1" applyBorder="1" applyAlignment="1">
      <alignment wrapText="1"/>
    </xf>
    <xf numFmtId="4" fontId="36" fillId="0" borderId="35" xfId="0" applyNumberFormat="1" applyFont="1" applyFill="1" applyBorder="1" applyAlignment="1">
      <alignment wrapText="1"/>
    </xf>
    <xf numFmtId="4" fontId="36" fillId="0" borderId="36" xfId="0" applyNumberFormat="1" applyFont="1" applyFill="1" applyBorder="1" applyAlignment="1">
      <alignment vertical="top" wrapText="1"/>
    </xf>
    <xf numFmtId="182" fontId="0" fillId="0" borderId="0" xfId="0" applyNumberFormat="1" applyFont="1" applyFill="1" applyAlignment="1">
      <alignment vertical="top" wrapText="1"/>
    </xf>
    <xf numFmtId="182" fontId="36" fillId="0" borderId="29" xfId="0" applyNumberFormat="1" applyFont="1" applyFill="1" applyBorder="1" applyAlignment="1">
      <alignment wrapText="1"/>
    </xf>
    <xf numFmtId="182" fontId="2" fillId="0" borderId="29" xfId="0" applyNumberFormat="1" applyFont="1" applyFill="1" applyBorder="1" applyAlignment="1">
      <alignment wrapText="1"/>
    </xf>
    <xf numFmtId="182" fontId="36" fillId="0" borderId="29" xfId="0" applyNumberFormat="1" applyFont="1" applyFill="1" applyBorder="1" applyAlignment="1">
      <alignment wrapText="1"/>
    </xf>
    <xf numFmtId="182" fontId="2" fillId="0" borderId="30" xfId="0" applyNumberFormat="1" applyFont="1" applyFill="1" applyBorder="1" applyAlignment="1">
      <alignment wrapText="1"/>
    </xf>
    <xf numFmtId="182" fontId="36" fillId="0" borderId="35" xfId="0" applyNumberFormat="1" applyFont="1" applyFill="1" applyBorder="1" applyAlignment="1">
      <alignment wrapText="1"/>
    </xf>
    <xf numFmtId="182" fontId="36" fillId="0" borderId="37" xfId="0" applyNumberFormat="1" applyFont="1" applyFill="1" applyBorder="1" applyAlignment="1">
      <alignment wrapText="1"/>
    </xf>
    <xf numFmtId="182" fontId="36" fillId="0" borderId="38" xfId="0" applyNumberFormat="1" applyFont="1" applyFill="1" applyBorder="1" applyAlignment="1">
      <alignment wrapText="1"/>
    </xf>
    <xf numFmtId="182" fontId="36" fillId="0" borderId="39" xfId="0" applyNumberFormat="1" applyFont="1" applyFill="1" applyBorder="1" applyAlignment="1">
      <alignment wrapText="1"/>
    </xf>
    <xf numFmtId="182" fontId="2" fillId="0" borderId="29" xfId="0" applyNumberFormat="1" applyFont="1" applyFill="1" applyBorder="1" applyAlignment="1">
      <alignment wrapText="1"/>
    </xf>
    <xf numFmtId="4" fontId="36" fillId="0" borderId="40" xfId="0" applyNumberFormat="1" applyFont="1" applyFill="1" applyBorder="1" applyAlignment="1">
      <alignment wrapText="1"/>
    </xf>
    <xf numFmtId="4" fontId="36" fillId="0" borderId="41" xfId="0" applyNumberFormat="1" applyFont="1" applyFill="1" applyBorder="1" applyAlignment="1">
      <alignment vertical="top" wrapText="1"/>
    </xf>
    <xf numFmtId="182" fontId="2" fillId="0" borderId="30" xfId="0" applyNumberFormat="1" applyFont="1" applyFill="1" applyBorder="1" applyAlignment="1">
      <alignment wrapText="1"/>
    </xf>
    <xf numFmtId="182" fontId="36" fillId="0" borderId="42" xfId="0" applyNumberFormat="1" applyFont="1" applyFill="1" applyBorder="1" applyAlignment="1">
      <alignment wrapText="1"/>
    </xf>
    <xf numFmtId="182" fontId="36" fillId="0" borderId="43" xfId="0" applyNumberFormat="1" applyFont="1" applyFill="1" applyBorder="1" applyAlignment="1">
      <alignment wrapText="1"/>
    </xf>
    <xf numFmtId="182" fontId="36" fillId="0" borderId="36" xfId="0" applyNumberFormat="1" applyFont="1" applyFill="1" applyBorder="1" applyAlignment="1">
      <alignment wrapText="1"/>
    </xf>
    <xf numFmtId="182" fontId="36" fillId="0" borderId="44" xfId="0" applyNumberFormat="1" applyFont="1" applyFill="1" applyBorder="1" applyAlignment="1">
      <alignment wrapText="1"/>
    </xf>
    <xf numFmtId="182" fontId="36" fillId="0" borderId="31" xfId="0" applyNumberFormat="1" applyFont="1" applyFill="1" applyBorder="1" applyAlignment="1">
      <alignment wrapText="1"/>
    </xf>
    <xf numFmtId="4" fontId="36" fillId="0" borderId="45" xfId="0" applyNumberFormat="1" applyFont="1" applyFill="1" applyBorder="1" applyAlignment="1">
      <alignment wrapText="1"/>
    </xf>
    <xf numFmtId="4" fontId="36" fillId="0" borderId="46" xfId="0" applyNumberFormat="1" applyFont="1" applyFill="1" applyBorder="1" applyAlignment="1">
      <alignment wrapText="1"/>
    </xf>
    <xf numFmtId="182" fontId="0" fillId="24" borderId="29" xfId="0" applyNumberFormat="1" applyFont="1" applyFill="1" applyBorder="1" applyAlignment="1">
      <alignment horizontal="center" vertical="center" wrapText="1"/>
    </xf>
    <xf numFmtId="182" fontId="0" fillId="24" borderId="29" xfId="0" applyNumberFormat="1" applyFont="1" applyFill="1" applyBorder="1" applyAlignment="1">
      <alignment vertical="center"/>
    </xf>
    <xf numFmtId="0" fontId="0" fillId="24" borderId="2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 wrapText="1"/>
    </xf>
    <xf numFmtId="4" fontId="0" fillId="24" borderId="29" xfId="0" applyNumberFormat="1" applyFont="1" applyFill="1" applyBorder="1" applyAlignment="1">
      <alignment horizontal="center" vertical="center" wrapText="1"/>
    </xf>
    <xf numFmtId="4" fontId="0" fillId="24" borderId="29" xfId="0" applyNumberFormat="1" applyFill="1" applyBorder="1" applyAlignment="1">
      <alignment vertical="center"/>
    </xf>
    <xf numFmtId="4" fontId="3" fillId="24" borderId="29" xfId="0" applyNumberFormat="1" applyFont="1" applyFill="1" applyBorder="1" applyAlignment="1">
      <alignment horizontal="center" vertical="center"/>
    </xf>
  </cellXfs>
  <cellStyles count="22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21" xfId="51"/>
    <cellStyle name="xl21 2" xfId="52"/>
    <cellStyle name="xl22" xfId="53"/>
    <cellStyle name="xl22 2" xfId="54"/>
    <cellStyle name="xl23" xfId="55"/>
    <cellStyle name="xl23 2" xfId="56"/>
    <cellStyle name="xl24" xfId="57"/>
    <cellStyle name="xl24 2" xfId="58"/>
    <cellStyle name="xl25" xfId="59"/>
    <cellStyle name="xl25 2" xfId="60"/>
    <cellStyle name="xl26" xfId="61"/>
    <cellStyle name="xl26 2" xfId="62"/>
    <cellStyle name="xl27" xfId="63"/>
    <cellStyle name="xl27 2" xfId="64"/>
    <cellStyle name="xl28" xfId="65"/>
    <cellStyle name="xl28 2" xfId="66"/>
    <cellStyle name="xl29" xfId="67"/>
    <cellStyle name="xl29 2" xfId="68"/>
    <cellStyle name="xl30" xfId="69"/>
    <cellStyle name="xl30 2" xfId="70"/>
    <cellStyle name="xl31" xfId="71"/>
    <cellStyle name="xl31 2" xfId="72"/>
    <cellStyle name="xl32" xfId="73"/>
    <cellStyle name="xl32 2" xfId="74"/>
    <cellStyle name="xl33" xfId="75"/>
    <cellStyle name="xl33 2" xfId="76"/>
    <cellStyle name="xl34" xfId="77"/>
    <cellStyle name="xl34 2" xfId="78"/>
    <cellStyle name="xl35" xfId="79"/>
    <cellStyle name="xl35 2" xfId="80"/>
    <cellStyle name="xl36" xfId="81"/>
    <cellStyle name="xl36 2" xfId="82"/>
    <cellStyle name="xl37" xfId="83"/>
    <cellStyle name="xl37 2" xfId="84"/>
    <cellStyle name="xl38" xfId="85"/>
    <cellStyle name="xl38 2" xfId="86"/>
    <cellStyle name="xl39" xfId="87"/>
    <cellStyle name="xl39 2" xfId="88"/>
    <cellStyle name="xl40" xfId="89"/>
    <cellStyle name="xl40 2" xfId="90"/>
    <cellStyle name="xl41" xfId="91"/>
    <cellStyle name="xl41 2" xfId="92"/>
    <cellStyle name="xl42" xfId="93"/>
    <cellStyle name="xl42 2" xfId="94"/>
    <cellStyle name="xl43" xfId="95"/>
    <cellStyle name="xl43 2" xfId="96"/>
    <cellStyle name="xl44" xfId="97"/>
    <cellStyle name="xl44 2" xfId="98"/>
    <cellStyle name="xl45" xfId="99"/>
    <cellStyle name="xl45 2" xfId="100"/>
    <cellStyle name="xl46" xfId="101"/>
    <cellStyle name="xl46 2" xfId="102"/>
    <cellStyle name="xl47" xfId="103"/>
    <cellStyle name="xl47 2" xfId="104"/>
    <cellStyle name="xl48" xfId="105"/>
    <cellStyle name="xl48 2" xfId="106"/>
    <cellStyle name="xl49" xfId="107"/>
    <cellStyle name="xl49 2" xfId="108"/>
    <cellStyle name="xl50" xfId="109"/>
    <cellStyle name="xl50 2" xfId="110"/>
    <cellStyle name="xl51" xfId="111"/>
    <cellStyle name="xl51 2" xfId="112"/>
    <cellStyle name="xl52" xfId="113"/>
    <cellStyle name="xl52 2" xfId="114"/>
    <cellStyle name="xl53" xfId="115"/>
    <cellStyle name="xl53 2" xfId="116"/>
    <cellStyle name="xl54" xfId="117"/>
    <cellStyle name="xl54 2" xfId="118"/>
    <cellStyle name="xl55" xfId="119"/>
    <cellStyle name="xl55 2" xfId="120"/>
    <cellStyle name="xl56" xfId="121"/>
    <cellStyle name="xl56 2" xfId="122"/>
    <cellStyle name="xl57" xfId="123"/>
    <cellStyle name="xl57 2" xfId="124"/>
    <cellStyle name="xl58" xfId="125"/>
    <cellStyle name="xl58 2" xfId="126"/>
    <cellStyle name="xl59" xfId="127"/>
    <cellStyle name="xl59 2" xfId="128"/>
    <cellStyle name="xl60" xfId="129"/>
    <cellStyle name="xl60 2" xfId="130"/>
    <cellStyle name="xl61" xfId="131"/>
    <cellStyle name="xl61 2" xfId="132"/>
    <cellStyle name="xl62" xfId="133"/>
    <cellStyle name="xl62 2" xfId="134"/>
    <cellStyle name="xl63" xfId="135"/>
    <cellStyle name="xl63 2" xfId="136"/>
    <cellStyle name="xl64" xfId="137"/>
    <cellStyle name="xl64 2" xfId="138"/>
    <cellStyle name="xl65" xfId="139"/>
    <cellStyle name="xl65 2" xfId="140"/>
    <cellStyle name="xl66" xfId="141"/>
    <cellStyle name="xl66 2" xfId="142"/>
    <cellStyle name="xl67" xfId="143"/>
    <cellStyle name="xl67 2" xfId="144"/>
    <cellStyle name="xl68" xfId="145"/>
    <cellStyle name="xl68 2" xfId="146"/>
    <cellStyle name="xl69" xfId="147"/>
    <cellStyle name="xl69 2" xfId="148"/>
    <cellStyle name="xl70" xfId="149"/>
    <cellStyle name="xl70 2" xfId="150"/>
    <cellStyle name="xl71" xfId="151"/>
    <cellStyle name="xl71 2" xfId="152"/>
    <cellStyle name="xl72" xfId="153"/>
    <cellStyle name="xl72 2" xfId="154"/>
    <cellStyle name="xl73" xfId="155"/>
    <cellStyle name="xl73 2" xfId="156"/>
    <cellStyle name="xl74" xfId="157"/>
    <cellStyle name="xl74 2" xfId="158"/>
    <cellStyle name="xl75" xfId="159"/>
    <cellStyle name="xl75 2" xfId="160"/>
    <cellStyle name="xl76" xfId="161"/>
    <cellStyle name="xl76 2" xfId="162"/>
    <cellStyle name="xl77" xfId="163"/>
    <cellStyle name="xl77 2" xfId="164"/>
    <cellStyle name="xl78" xfId="165"/>
    <cellStyle name="xl78 2" xfId="166"/>
    <cellStyle name="xl79" xfId="167"/>
    <cellStyle name="xl79 2" xfId="168"/>
    <cellStyle name="xl80" xfId="169"/>
    <cellStyle name="xl80 2" xfId="170"/>
    <cellStyle name="xl81" xfId="171"/>
    <cellStyle name="xl81 2" xfId="172"/>
    <cellStyle name="xl82" xfId="173"/>
    <cellStyle name="xl82 2" xfId="174"/>
    <cellStyle name="xl83" xfId="175"/>
    <cellStyle name="xl83 2" xfId="176"/>
    <cellStyle name="xl84" xfId="177"/>
    <cellStyle name="xl84 2" xfId="178"/>
    <cellStyle name="xl85" xfId="179"/>
    <cellStyle name="xl85 2" xfId="180"/>
    <cellStyle name="xl86" xfId="181"/>
    <cellStyle name="xl86 2" xfId="182"/>
    <cellStyle name="xl87" xfId="183"/>
    <cellStyle name="xl87 2" xfId="184"/>
    <cellStyle name="xl88" xfId="185"/>
    <cellStyle name="xl88 2" xfId="186"/>
    <cellStyle name="xl89" xfId="187"/>
    <cellStyle name="xl89 2" xfId="188"/>
    <cellStyle name="xl90" xfId="189"/>
    <cellStyle name="xl90 2" xfId="190"/>
    <cellStyle name="xl91" xfId="191"/>
    <cellStyle name="xl91 2" xfId="192"/>
    <cellStyle name="xl92" xfId="193"/>
    <cellStyle name="xl92 2" xfId="194"/>
    <cellStyle name="xl93" xfId="195"/>
    <cellStyle name="xl93 2" xfId="196"/>
    <cellStyle name="xl94" xfId="197"/>
    <cellStyle name="xl94 2" xfId="198"/>
    <cellStyle name="xl95" xfId="199"/>
    <cellStyle name="xl95 2" xfId="200"/>
    <cellStyle name="xl96" xfId="201"/>
    <cellStyle name="xl96 2" xfId="202"/>
    <cellStyle name="xl97" xfId="203"/>
    <cellStyle name="xl97 2" xfId="204"/>
    <cellStyle name="xl98" xfId="205"/>
    <cellStyle name="xl98 2" xfId="206"/>
    <cellStyle name="xl99" xfId="207"/>
    <cellStyle name="xl99 2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Обычный 2" xfId="229"/>
    <cellStyle name="Обычный 3" xfId="230"/>
    <cellStyle name="Followed Hyperlink" xfId="231"/>
    <cellStyle name="Плохой" xfId="232"/>
    <cellStyle name="Пояснение" xfId="233"/>
    <cellStyle name="Примечание" xfId="234"/>
    <cellStyle name="Percent" xfId="235"/>
    <cellStyle name="Связанная ячейка" xfId="236"/>
    <cellStyle name="Текст предупреждения" xfId="237"/>
    <cellStyle name="Comma" xfId="238"/>
    <cellStyle name="Comma [0]" xfId="239"/>
    <cellStyle name="Хороший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50" zoomScaleNormal="50" zoomScaleSheetLayoutView="75" zoomScalePageLayoutView="0" workbookViewId="0" topLeftCell="A1">
      <selection activeCell="A1" sqref="A1:D1"/>
    </sheetView>
  </sheetViews>
  <sheetFormatPr defaultColWidth="9.33203125" defaultRowHeight="12.75"/>
  <cols>
    <col min="1" max="1" width="49" style="0" customWidth="1"/>
    <col min="2" max="2" width="20" style="8" customWidth="1"/>
    <col min="3" max="3" width="19" style="16" customWidth="1"/>
    <col min="4" max="5" width="19.33203125" style="16" customWidth="1"/>
    <col min="6" max="6" width="20.5" style="16" customWidth="1"/>
    <col min="7" max="7" width="19.66015625" style="16" customWidth="1"/>
    <col min="8" max="8" width="15" style="28" customWidth="1"/>
    <col min="9" max="9" width="15.33203125" style="28" customWidth="1"/>
    <col min="10" max="10" width="13" style="28" customWidth="1"/>
    <col min="11" max="11" width="15" style="28" customWidth="1"/>
  </cols>
  <sheetData>
    <row r="1" spans="1:4" ht="18.75" customHeight="1">
      <c r="A1" s="51" t="s">
        <v>88</v>
      </c>
      <c r="B1" s="51"/>
      <c r="C1" s="51"/>
      <c r="D1" s="51"/>
    </row>
    <row r="2" spans="1:2" ht="15.75">
      <c r="A2" s="1" t="s">
        <v>32</v>
      </c>
      <c r="B2" s="9"/>
    </row>
    <row r="3" spans="1:11" ht="41.25" customHeight="1">
      <c r="A3" s="50" t="s">
        <v>40</v>
      </c>
      <c r="B3" s="50" t="s">
        <v>41</v>
      </c>
      <c r="C3" s="52" t="s">
        <v>89</v>
      </c>
      <c r="D3" s="52" t="s">
        <v>90</v>
      </c>
      <c r="E3" s="52" t="s">
        <v>91</v>
      </c>
      <c r="F3" s="54" t="s">
        <v>92</v>
      </c>
      <c r="G3" s="54"/>
      <c r="H3" s="48" t="s">
        <v>93</v>
      </c>
      <c r="I3" s="48" t="s">
        <v>94</v>
      </c>
      <c r="J3" s="48" t="s">
        <v>95</v>
      </c>
      <c r="K3" s="48" t="s">
        <v>96</v>
      </c>
    </row>
    <row r="4" spans="1:11" ht="22.5" customHeight="1">
      <c r="A4" s="50"/>
      <c r="B4" s="50"/>
      <c r="C4" s="53"/>
      <c r="D4" s="53"/>
      <c r="E4" s="53"/>
      <c r="F4" s="17" t="s">
        <v>97</v>
      </c>
      <c r="G4" s="17" t="s">
        <v>98</v>
      </c>
      <c r="H4" s="49"/>
      <c r="I4" s="49"/>
      <c r="J4" s="49"/>
      <c r="K4" s="49"/>
    </row>
    <row r="5" spans="1:11" ht="29.25">
      <c r="A5" s="10" t="s">
        <v>19</v>
      </c>
      <c r="B5" s="11" t="s">
        <v>42</v>
      </c>
      <c r="C5" s="19">
        <f>C6+C7+C8</f>
        <v>172139972.28000003</v>
      </c>
      <c r="D5" s="19">
        <f>D6+D7+D8</f>
        <v>165587146.98999998</v>
      </c>
      <c r="E5" s="19">
        <f>E6+E7+E8</f>
        <v>167308606.04999998</v>
      </c>
      <c r="F5" s="19">
        <f>F6+F7+F8</f>
        <v>170211966.04999998</v>
      </c>
      <c r="G5" s="19">
        <f>G6+G7+G8</f>
        <v>171418776.04999998</v>
      </c>
      <c r="H5" s="31">
        <f>(D5/C5)-1</f>
        <v>-0.038066842948837776</v>
      </c>
      <c r="I5" s="29">
        <f>(E5/D5)-1</f>
        <v>0.010396091069217794</v>
      </c>
      <c r="J5" s="29">
        <f>(F5/E5)-1</f>
        <v>0.017353321317687298</v>
      </c>
      <c r="K5" s="29">
        <f>G5/F5</f>
        <v>1.0070900420693425</v>
      </c>
    </row>
    <row r="6" spans="1:11" s="4" customFormat="1" ht="30">
      <c r="A6" s="12" t="s">
        <v>0</v>
      </c>
      <c r="B6" s="13" t="s">
        <v>43</v>
      </c>
      <c r="C6" s="18">
        <v>162730883.33</v>
      </c>
      <c r="D6" s="18">
        <v>154906235.07</v>
      </c>
      <c r="E6" s="18">
        <v>156436644.54</v>
      </c>
      <c r="F6" s="18">
        <v>159340004.54</v>
      </c>
      <c r="G6" s="18">
        <v>160546814.54</v>
      </c>
      <c r="H6" s="30">
        <f>(D6/C6)-1</f>
        <v>-0.048083363771414644</v>
      </c>
      <c r="I6" s="37">
        <f aca="true" t="shared" si="0" ref="I6:I50">(E6/D6)-1</f>
        <v>0.009879585991541484</v>
      </c>
      <c r="J6" s="37">
        <f aca="true" t="shared" si="1" ref="J6:J50">(F6/E6)-1</f>
        <v>0.018559334410024553</v>
      </c>
      <c r="K6" s="37">
        <f aca="true" t="shared" si="2" ref="K6:K50">G6/F6</f>
        <v>1.007573804227532</v>
      </c>
    </row>
    <row r="7" spans="1:11" s="4" customFormat="1" ht="30">
      <c r="A7" s="12" t="s">
        <v>99</v>
      </c>
      <c r="B7" s="13" t="s">
        <v>44</v>
      </c>
      <c r="C7" s="18">
        <v>1009079.74</v>
      </c>
      <c r="D7" s="18">
        <v>1371145</v>
      </c>
      <c r="E7" s="18">
        <v>1159200</v>
      </c>
      <c r="F7" s="18">
        <v>1159200</v>
      </c>
      <c r="G7" s="18">
        <v>1159200</v>
      </c>
      <c r="H7" s="30">
        <f aca="true" t="shared" si="3" ref="H7:H50">(D7/C7)-1</f>
        <v>0.35880738225900766</v>
      </c>
      <c r="I7" s="37">
        <f t="shared" si="0"/>
        <v>-0.15457519080768267</v>
      </c>
      <c r="J7" s="37">
        <f t="shared" si="1"/>
        <v>0</v>
      </c>
      <c r="K7" s="37">
        <f t="shared" si="2"/>
        <v>1</v>
      </c>
    </row>
    <row r="8" spans="1:11" s="4" customFormat="1" ht="75">
      <c r="A8" s="12" t="s">
        <v>46</v>
      </c>
      <c r="B8" s="13" t="s">
        <v>45</v>
      </c>
      <c r="C8" s="18">
        <v>8400009.21</v>
      </c>
      <c r="D8" s="18">
        <v>9309766.92</v>
      </c>
      <c r="E8" s="18">
        <v>9712761.51</v>
      </c>
      <c r="F8" s="18">
        <v>9712761.51</v>
      </c>
      <c r="G8" s="18">
        <v>9712761.51</v>
      </c>
      <c r="H8" s="30">
        <f t="shared" si="3"/>
        <v>0.1083043705377078</v>
      </c>
      <c r="I8" s="37">
        <f t="shared" si="0"/>
        <v>0.04328729102060058</v>
      </c>
      <c r="J8" s="37">
        <f t="shared" si="1"/>
        <v>0</v>
      </c>
      <c r="K8" s="37">
        <f t="shared" si="2"/>
        <v>1</v>
      </c>
    </row>
    <row r="9" spans="1:11" s="5" customFormat="1" ht="29.25">
      <c r="A9" s="10" t="s">
        <v>11</v>
      </c>
      <c r="B9" s="11" t="s">
        <v>100</v>
      </c>
      <c r="C9" s="20">
        <f>C10+C11</f>
        <v>13248824.92</v>
      </c>
      <c r="D9" s="20">
        <f>D10+D11</f>
        <v>15990734</v>
      </c>
      <c r="E9" s="20">
        <f>E10+E11</f>
        <v>16928850</v>
      </c>
      <c r="F9" s="20">
        <f>F10+F11</f>
        <v>15476350</v>
      </c>
      <c r="G9" s="20">
        <f>G10+G11</f>
        <v>15914850</v>
      </c>
      <c r="H9" s="31">
        <f t="shared" si="3"/>
        <v>0.2069548881924541</v>
      </c>
      <c r="I9" s="29">
        <f t="shared" si="0"/>
        <v>0.058666225077598</v>
      </c>
      <c r="J9" s="29">
        <f t="shared" si="1"/>
        <v>-0.08580027586043948</v>
      </c>
      <c r="K9" s="29">
        <f t="shared" si="2"/>
        <v>1.0283335541002885</v>
      </c>
    </row>
    <row r="10" spans="1:11" s="5" customFormat="1" ht="45">
      <c r="A10" s="12" t="s">
        <v>12</v>
      </c>
      <c r="B10" s="13" t="s">
        <v>47</v>
      </c>
      <c r="C10" s="18">
        <v>10154893.15</v>
      </c>
      <c r="D10" s="18">
        <v>12067334</v>
      </c>
      <c r="E10" s="18">
        <v>12477950</v>
      </c>
      <c r="F10" s="18">
        <v>11027050</v>
      </c>
      <c r="G10" s="18">
        <v>11465550</v>
      </c>
      <c r="H10" s="30">
        <f t="shared" si="3"/>
        <v>0.1883270283351035</v>
      </c>
      <c r="I10" s="37">
        <f t="shared" si="0"/>
        <v>0.03402706844776149</v>
      </c>
      <c r="J10" s="37">
        <f t="shared" si="1"/>
        <v>-0.11627711282702691</v>
      </c>
      <c r="K10" s="37">
        <f t="shared" si="2"/>
        <v>1.0397658485270314</v>
      </c>
    </row>
    <row r="11" spans="1:11" s="5" customFormat="1" ht="60">
      <c r="A11" s="12" t="s">
        <v>13</v>
      </c>
      <c r="B11" s="13" t="s">
        <v>48</v>
      </c>
      <c r="C11" s="18">
        <v>3093931.77</v>
      </c>
      <c r="D11" s="18">
        <v>3923400</v>
      </c>
      <c r="E11" s="18">
        <v>4450900</v>
      </c>
      <c r="F11" s="18">
        <v>4449300</v>
      </c>
      <c r="G11" s="18">
        <v>4449300</v>
      </c>
      <c r="H11" s="30">
        <f t="shared" si="3"/>
        <v>0.2680951913816767</v>
      </c>
      <c r="I11" s="37">
        <f t="shared" si="0"/>
        <v>0.13444971198450317</v>
      </c>
      <c r="J11" s="37">
        <f t="shared" si="1"/>
        <v>-0.0003594778584106173</v>
      </c>
      <c r="K11" s="37">
        <f t="shared" si="2"/>
        <v>1</v>
      </c>
    </row>
    <row r="12" spans="1:11" s="5" customFormat="1" ht="43.5">
      <c r="A12" s="10" t="s">
        <v>18</v>
      </c>
      <c r="B12" s="11" t="s">
        <v>50</v>
      </c>
      <c r="C12" s="20">
        <f>C13</f>
        <v>26116029.25</v>
      </c>
      <c r="D12" s="20">
        <f>D13</f>
        <v>23601955.74</v>
      </c>
      <c r="E12" s="20">
        <f>E13</f>
        <v>23655950.8</v>
      </c>
      <c r="F12" s="20">
        <f>F13</f>
        <v>23655950.8</v>
      </c>
      <c r="G12" s="20">
        <f>G13</f>
        <v>23655950.8</v>
      </c>
      <c r="H12" s="31">
        <f t="shared" si="3"/>
        <v>-0.09626553431739637</v>
      </c>
      <c r="I12" s="29">
        <f t="shared" si="0"/>
        <v>0.0022877366856719483</v>
      </c>
      <c r="J12" s="29">
        <f t="shared" si="1"/>
        <v>0</v>
      </c>
      <c r="K12" s="29">
        <f t="shared" si="2"/>
        <v>1</v>
      </c>
    </row>
    <row r="13" spans="1:11" s="4" customFormat="1" ht="30">
      <c r="A13" s="12" t="s">
        <v>15</v>
      </c>
      <c r="B13" s="13" t="s">
        <v>49</v>
      </c>
      <c r="C13" s="18">
        <v>26116029.25</v>
      </c>
      <c r="D13" s="18">
        <v>23601955.74</v>
      </c>
      <c r="E13" s="18">
        <v>23655950.8</v>
      </c>
      <c r="F13" s="18">
        <v>23655950.8</v>
      </c>
      <c r="G13" s="18">
        <v>23655950.8</v>
      </c>
      <c r="H13" s="30">
        <f t="shared" si="3"/>
        <v>-0.09626553431739637</v>
      </c>
      <c r="I13" s="37">
        <f t="shared" si="0"/>
        <v>0.0022877366856719483</v>
      </c>
      <c r="J13" s="37">
        <f t="shared" si="1"/>
        <v>0</v>
      </c>
      <c r="K13" s="37">
        <f t="shared" si="2"/>
        <v>1</v>
      </c>
    </row>
    <row r="14" spans="1:11" s="4" customFormat="1" ht="43.5">
      <c r="A14" s="10" t="s">
        <v>14</v>
      </c>
      <c r="B14" s="11" t="s">
        <v>52</v>
      </c>
      <c r="C14" s="20">
        <f>C15</f>
        <v>17798033.28</v>
      </c>
      <c r="D14" s="20">
        <f>D15</f>
        <v>19905513</v>
      </c>
      <c r="E14" s="20">
        <f>E15</f>
        <v>19237954.7</v>
      </c>
      <c r="F14" s="20">
        <f>F15</f>
        <v>19237954.7</v>
      </c>
      <c r="G14" s="20">
        <f>G15</f>
        <v>19237954.7</v>
      </c>
      <c r="H14" s="31">
        <f t="shared" si="3"/>
        <v>0.11841082027687944</v>
      </c>
      <c r="I14" s="29">
        <f t="shared" si="0"/>
        <v>-0.03353635246677644</v>
      </c>
      <c r="J14" s="29">
        <f t="shared" si="1"/>
        <v>0</v>
      </c>
      <c r="K14" s="29">
        <f t="shared" si="2"/>
        <v>1</v>
      </c>
    </row>
    <row r="15" spans="1:11" s="4" customFormat="1" ht="45">
      <c r="A15" s="12" t="s">
        <v>16</v>
      </c>
      <c r="B15" s="13" t="s">
        <v>51</v>
      </c>
      <c r="C15" s="18">
        <v>17798033.28</v>
      </c>
      <c r="D15" s="18">
        <v>19905513</v>
      </c>
      <c r="E15" s="18">
        <v>19237954.7</v>
      </c>
      <c r="F15" s="18">
        <v>19237954.7</v>
      </c>
      <c r="G15" s="18">
        <v>19237954.7</v>
      </c>
      <c r="H15" s="30">
        <f t="shared" si="3"/>
        <v>0.11841082027687944</v>
      </c>
      <c r="I15" s="37">
        <f t="shared" si="0"/>
        <v>-0.03353635246677644</v>
      </c>
      <c r="J15" s="37">
        <f t="shared" si="1"/>
        <v>0</v>
      </c>
      <c r="K15" s="37">
        <f t="shared" si="2"/>
        <v>1</v>
      </c>
    </row>
    <row r="16" spans="1:11" s="4" customFormat="1" ht="72">
      <c r="A16" s="10" t="s">
        <v>17</v>
      </c>
      <c r="B16" s="11" t="s">
        <v>101</v>
      </c>
      <c r="C16" s="20">
        <f>C17+C18+C19+C20</f>
        <v>73384450.22</v>
      </c>
      <c r="D16" s="20">
        <f>D17+D18+D19+D20</f>
        <v>66676698.28</v>
      </c>
      <c r="E16" s="20">
        <f>E17+E18+E19+E20</f>
        <v>47520913.29</v>
      </c>
      <c r="F16" s="20">
        <f>F17+F18+F19+F20</f>
        <v>27042616.62</v>
      </c>
      <c r="G16" s="20">
        <f>G17+G18+G19+G20</f>
        <v>28898967.72</v>
      </c>
      <c r="H16" s="31">
        <f t="shared" si="3"/>
        <v>-0.09140563048289874</v>
      </c>
      <c r="I16" s="29">
        <f t="shared" si="0"/>
        <v>-0.2872935445837136</v>
      </c>
      <c r="J16" s="29">
        <f t="shared" si="1"/>
        <v>-0.4309323043736477</v>
      </c>
      <c r="K16" s="29">
        <f t="shared" si="2"/>
        <v>1.0686453950105956</v>
      </c>
    </row>
    <row r="17" spans="1:11" s="4" customFormat="1" ht="30">
      <c r="A17" s="12" t="s">
        <v>20</v>
      </c>
      <c r="B17" s="13" t="s">
        <v>53</v>
      </c>
      <c r="C17" s="18">
        <v>19954384</v>
      </c>
      <c r="D17" s="18">
        <v>14548751.86</v>
      </c>
      <c r="E17" s="18">
        <v>3698100</v>
      </c>
      <c r="F17" s="18">
        <v>2715318.12</v>
      </c>
      <c r="G17" s="18">
        <v>3298100</v>
      </c>
      <c r="H17" s="30">
        <f t="shared" si="3"/>
        <v>-0.27089947452148866</v>
      </c>
      <c r="I17" s="37">
        <f t="shared" si="0"/>
        <v>-0.7458132466904277</v>
      </c>
      <c r="J17" s="37">
        <f t="shared" si="1"/>
        <v>-0.265753192179768</v>
      </c>
      <c r="K17" s="37">
        <f t="shared" si="2"/>
        <v>1.2146274779766872</v>
      </c>
    </row>
    <row r="18" spans="1:11" s="4" customFormat="1" ht="30">
      <c r="A18" s="12" t="s">
        <v>21</v>
      </c>
      <c r="B18" s="13" t="s">
        <v>54</v>
      </c>
      <c r="C18" s="18">
        <v>5112126.1</v>
      </c>
      <c r="D18" s="18">
        <v>7646130.31</v>
      </c>
      <c r="E18" s="18">
        <v>4811670</v>
      </c>
      <c r="F18" s="18">
        <v>4816158.5</v>
      </c>
      <c r="G18" s="18">
        <v>4820956.6</v>
      </c>
      <c r="H18" s="30">
        <f t="shared" si="3"/>
        <v>0.49568499689395384</v>
      </c>
      <c r="I18" s="37">
        <f t="shared" si="0"/>
        <v>-0.37070520578140653</v>
      </c>
      <c r="J18" s="37">
        <f t="shared" si="1"/>
        <v>0.000932836208634491</v>
      </c>
      <c r="K18" s="37">
        <f t="shared" si="2"/>
        <v>1.0009962504348642</v>
      </c>
    </row>
    <row r="19" spans="1:11" s="4" customFormat="1" ht="45">
      <c r="A19" s="12" t="s">
        <v>22</v>
      </c>
      <c r="B19" s="13" t="s">
        <v>55</v>
      </c>
      <c r="C19" s="18">
        <v>5477391.62</v>
      </c>
      <c r="D19" s="18">
        <v>8038763.11</v>
      </c>
      <c r="E19" s="18">
        <v>3790240</v>
      </c>
      <c r="F19" s="18">
        <v>2290240</v>
      </c>
      <c r="G19" s="18">
        <v>3559011.12</v>
      </c>
      <c r="H19" s="30">
        <f t="shared" si="3"/>
        <v>0.46762613807774445</v>
      </c>
      <c r="I19" s="37">
        <f t="shared" si="0"/>
        <v>-0.5285045786104774</v>
      </c>
      <c r="J19" s="37">
        <f t="shared" si="1"/>
        <v>-0.3957533032209042</v>
      </c>
      <c r="K19" s="37">
        <f t="shared" si="2"/>
        <v>1.5539904638815147</v>
      </c>
    </row>
    <row r="20" spans="1:11" s="4" customFormat="1" ht="45">
      <c r="A20" s="12" t="s">
        <v>38</v>
      </c>
      <c r="B20" s="13" t="s">
        <v>56</v>
      </c>
      <c r="C20" s="18">
        <v>42840548.5</v>
      </c>
      <c r="D20" s="18">
        <v>36443053</v>
      </c>
      <c r="E20" s="18">
        <v>35220903.29</v>
      </c>
      <c r="F20" s="18">
        <v>17220900</v>
      </c>
      <c r="G20" s="18">
        <v>17220900</v>
      </c>
      <c r="H20" s="30">
        <f t="shared" si="3"/>
        <v>-0.14933271687686256</v>
      </c>
      <c r="I20" s="37">
        <f t="shared" si="0"/>
        <v>-0.033535876096879136</v>
      </c>
      <c r="J20" s="37">
        <f t="shared" si="1"/>
        <v>-0.5110602400453086</v>
      </c>
      <c r="K20" s="37">
        <f t="shared" si="2"/>
        <v>1</v>
      </c>
    </row>
    <row r="21" spans="1:11" s="4" customFormat="1" ht="72">
      <c r="A21" s="10" t="s">
        <v>23</v>
      </c>
      <c r="B21" s="11" t="s">
        <v>57</v>
      </c>
      <c r="C21" s="20">
        <f>C22+C23+C24</f>
        <v>13179642.48</v>
      </c>
      <c r="D21" s="20">
        <f>D22+D23+D24</f>
        <v>15227118.68</v>
      </c>
      <c r="E21" s="20">
        <f>E22+E23+E24</f>
        <v>15725718.83</v>
      </c>
      <c r="F21" s="20">
        <f>F22+F23+F24</f>
        <v>15725718.83</v>
      </c>
      <c r="G21" s="20">
        <f>G22+G23+G24</f>
        <v>15725718.83</v>
      </c>
      <c r="H21" s="31">
        <f t="shared" si="3"/>
        <v>0.1553514219454002</v>
      </c>
      <c r="I21" s="29">
        <f t="shared" si="0"/>
        <v>0.032744221705901966</v>
      </c>
      <c r="J21" s="29">
        <f t="shared" si="1"/>
        <v>0</v>
      </c>
      <c r="K21" s="29">
        <f t="shared" si="2"/>
        <v>1</v>
      </c>
    </row>
    <row r="22" spans="1:11" s="4" customFormat="1" ht="75">
      <c r="A22" s="12" t="s">
        <v>59</v>
      </c>
      <c r="B22" s="13" t="s">
        <v>58</v>
      </c>
      <c r="C22" s="18">
        <v>12723642.48</v>
      </c>
      <c r="D22" s="18">
        <v>14760118.68</v>
      </c>
      <c r="E22" s="18">
        <v>15278718.83</v>
      </c>
      <c r="F22" s="18">
        <v>15278718.83</v>
      </c>
      <c r="G22" s="18">
        <v>15278718.83</v>
      </c>
      <c r="H22" s="30">
        <f t="shared" si="3"/>
        <v>0.16005449722444576</v>
      </c>
      <c r="I22" s="37">
        <f t="shared" si="0"/>
        <v>0.03513522900752175</v>
      </c>
      <c r="J22" s="37">
        <f t="shared" si="1"/>
        <v>0</v>
      </c>
      <c r="K22" s="37">
        <f t="shared" si="2"/>
        <v>1</v>
      </c>
    </row>
    <row r="23" spans="1:11" s="4" customFormat="1" ht="30">
      <c r="A23" s="12" t="s">
        <v>61</v>
      </c>
      <c r="B23" s="13" t="s">
        <v>60</v>
      </c>
      <c r="C23" s="18">
        <v>1000</v>
      </c>
      <c r="D23" s="18">
        <v>1000</v>
      </c>
      <c r="E23" s="18">
        <v>1000</v>
      </c>
      <c r="F23" s="18">
        <v>1000</v>
      </c>
      <c r="G23" s="18">
        <v>1000</v>
      </c>
      <c r="H23" s="30">
        <f t="shared" si="3"/>
        <v>0</v>
      </c>
      <c r="I23" s="37">
        <f t="shared" si="0"/>
        <v>0</v>
      </c>
      <c r="J23" s="37">
        <f t="shared" si="1"/>
        <v>0</v>
      </c>
      <c r="K23" s="37">
        <f t="shared" si="2"/>
        <v>1</v>
      </c>
    </row>
    <row r="24" spans="1:11" s="4" customFormat="1" ht="60">
      <c r="A24" s="12" t="s">
        <v>63</v>
      </c>
      <c r="B24" s="13" t="s">
        <v>62</v>
      </c>
      <c r="C24" s="18">
        <v>455000</v>
      </c>
      <c r="D24" s="18">
        <v>466000</v>
      </c>
      <c r="E24" s="18">
        <v>446000</v>
      </c>
      <c r="F24" s="18">
        <v>446000</v>
      </c>
      <c r="G24" s="18">
        <v>446000</v>
      </c>
      <c r="H24" s="30">
        <f t="shared" si="3"/>
        <v>0.02417582417582409</v>
      </c>
      <c r="I24" s="37">
        <f t="shared" si="0"/>
        <v>-0.0429184549356223</v>
      </c>
      <c r="J24" s="37">
        <f t="shared" si="1"/>
        <v>0</v>
      </c>
      <c r="K24" s="37">
        <f t="shared" si="2"/>
        <v>1</v>
      </c>
    </row>
    <row r="25" spans="1:11" s="4" customFormat="1" ht="29.25">
      <c r="A25" s="10" t="s">
        <v>24</v>
      </c>
      <c r="B25" s="11" t="s">
        <v>64</v>
      </c>
      <c r="C25" s="20">
        <f>C26</f>
        <v>9135</v>
      </c>
      <c r="D25" s="20">
        <f>D26</f>
        <v>238000</v>
      </c>
      <c r="E25" s="20">
        <f>E26</f>
        <v>60000</v>
      </c>
      <c r="F25" s="20">
        <f>F26</f>
        <v>60000</v>
      </c>
      <c r="G25" s="20">
        <f>G26</f>
        <v>60000</v>
      </c>
      <c r="H25" s="31">
        <f t="shared" si="3"/>
        <v>25.053639846743295</v>
      </c>
      <c r="I25" s="29">
        <f t="shared" si="0"/>
        <v>-0.7478991596638656</v>
      </c>
      <c r="J25" s="29">
        <f t="shared" si="1"/>
        <v>0</v>
      </c>
      <c r="K25" s="29">
        <f t="shared" si="2"/>
        <v>1</v>
      </c>
    </row>
    <row r="26" spans="1:11" s="4" customFormat="1" ht="30">
      <c r="A26" s="12" t="s">
        <v>25</v>
      </c>
      <c r="B26" s="13" t="s">
        <v>65</v>
      </c>
      <c r="C26" s="18">
        <v>9135</v>
      </c>
      <c r="D26" s="18">
        <v>238000</v>
      </c>
      <c r="E26" s="18">
        <v>60000</v>
      </c>
      <c r="F26" s="18">
        <v>60000</v>
      </c>
      <c r="G26" s="18">
        <v>60000</v>
      </c>
      <c r="H26" s="30">
        <f t="shared" si="3"/>
        <v>25.053639846743295</v>
      </c>
      <c r="I26" s="37">
        <f t="shared" si="0"/>
        <v>-0.7478991596638656</v>
      </c>
      <c r="J26" s="37">
        <f t="shared" si="1"/>
        <v>0</v>
      </c>
      <c r="K26" s="37">
        <f t="shared" si="2"/>
        <v>1</v>
      </c>
    </row>
    <row r="27" spans="1:11" s="4" customFormat="1" ht="43.5">
      <c r="A27" s="10" t="s">
        <v>26</v>
      </c>
      <c r="B27" s="11" t="s">
        <v>66</v>
      </c>
      <c r="C27" s="20">
        <f>C28+C29</f>
        <v>9538144.69</v>
      </c>
      <c r="D27" s="20">
        <f>D28+D29</f>
        <v>17946305.35</v>
      </c>
      <c r="E27" s="20">
        <f>E28+E29</f>
        <v>10205100</v>
      </c>
      <c r="F27" s="20">
        <f>F28+F29</f>
        <v>10205100</v>
      </c>
      <c r="G27" s="20">
        <f>G28+G29</f>
        <v>10205100</v>
      </c>
      <c r="H27" s="31">
        <f t="shared" si="3"/>
        <v>0.8815299970040613</v>
      </c>
      <c r="I27" s="29">
        <f t="shared" si="0"/>
        <v>-0.4313537075752476</v>
      </c>
      <c r="J27" s="29">
        <f t="shared" si="1"/>
        <v>0</v>
      </c>
      <c r="K27" s="29">
        <f t="shared" si="2"/>
        <v>1</v>
      </c>
    </row>
    <row r="28" spans="1:11" s="4" customFormat="1" ht="30">
      <c r="A28" s="12" t="s">
        <v>27</v>
      </c>
      <c r="B28" s="13" t="s">
        <v>67</v>
      </c>
      <c r="C28" s="18">
        <v>9000000</v>
      </c>
      <c r="D28" s="18">
        <v>17547930</v>
      </c>
      <c r="E28" s="18">
        <v>9729480</v>
      </c>
      <c r="F28" s="18">
        <v>9729480</v>
      </c>
      <c r="G28" s="18">
        <v>9729480</v>
      </c>
      <c r="H28" s="30">
        <f t="shared" si="3"/>
        <v>0.94977</v>
      </c>
      <c r="I28" s="37">
        <f t="shared" si="0"/>
        <v>-0.4455482783439414</v>
      </c>
      <c r="J28" s="37">
        <f t="shared" si="1"/>
        <v>0</v>
      </c>
      <c r="K28" s="37">
        <f t="shared" si="2"/>
        <v>1</v>
      </c>
    </row>
    <row r="29" spans="1:11" s="4" customFormat="1" ht="60">
      <c r="A29" s="12" t="s">
        <v>28</v>
      </c>
      <c r="B29" s="13" t="s">
        <v>68</v>
      </c>
      <c r="C29" s="18">
        <v>538144.69</v>
      </c>
      <c r="D29" s="18">
        <v>398375.35</v>
      </c>
      <c r="E29" s="18">
        <v>475620</v>
      </c>
      <c r="F29" s="18">
        <v>475620</v>
      </c>
      <c r="G29" s="18">
        <v>475620</v>
      </c>
      <c r="H29" s="30">
        <f t="shared" si="3"/>
        <v>-0.2597244618357193</v>
      </c>
      <c r="I29" s="37">
        <f t="shared" si="0"/>
        <v>0.19389917071927276</v>
      </c>
      <c r="J29" s="37">
        <f t="shared" si="1"/>
        <v>0</v>
      </c>
      <c r="K29" s="37">
        <f t="shared" si="2"/>
        <v>1</v>
      </c>
    </row>
    <row r="30" spans="1:11" s="4" customFormat="1" ht="43.5">
      <c r="A30" s="10" t="s">
        <v>29</v>
      </c>
      <c r="B30" s="11" t="s">
        <v>69</v>
      </c>
      <c r="C30" s="20">
        <f>C31+C32</f>
        <v>2370311.91</v>
      </c>
      <c r="D30" s="20">
        <f>D31+D32</f>
        <v>2017045.5</v>
      </c>
      <c r="E30" s="20">
        <f>E31+E32</f>
        <v>1254400</v>
      </c>
      <c r="F30" s="20">
        <f>F31+F32</f>
        <v>1254400</v>
      </c>
      <c r="G30" s="20">
        <f>G31+G32</f>
        <v>1254400</v>
      </c>
      <c r="H30" s="31">
        <f t="shared" si="3"/>
        <v>-0.14903794243686697</v>
      </c>
      <c r="I30" s="29">
        <f t="shared" si="0"/>
        <v>-0.3781002957047821</v>
      </c>
      <c r="J30" s="29">
        <f t="shared" si="1"/>
        <v>0</v>
      </c>
      <c r="K30" s="29">
        <f t="shared" si="2"/>
        <v>1</v>
      </c>
    </row>
    <row r="31" spans="1:11" s="4" customFormat="1" ht="60">
      <c r="A31" s="12" t="s">
        <v>30</v>
      </c>
      <c r="B31" s="13" t="s">
        <v>70</v>
      </c>
      <c r="C31" s="18">
        <v>1485241.5</v>
      </c>
      <c r="D31" s="18">
        <v>1467035.5</v>
      </c>
      <c r="E31" s="18">
        <v>865500</v>
      </c>
      <c r="F31" s="18">
        <v>865500</v>
      </c>
      <c r="G31" s="18">
        <v>865500</v>
      </c>
      <c r="H31" s="30">
        <f t="shared" si="3"/>
        <v>-0.012257939197093504</v>
      </c>
      <c r="I31" s="37">
        <f t="shared" si="0"/>
        <v>-0.4100347264943487</v>
      </c>
      <c r="J31" s="37">
        <f t="shared" si="1"/>
        <v>0</v>
      </c>
      <c r="K31" s="37">
        <f t="shared" si="2"/>
        <v>1</v>
      </c>
    </row>
    <row r="32" spans="1:11" s="4" customFormat="1" ht="60">
      <c r="A32" s="12" t="s">
        <v>31</v>
      </c>
      <c r="B32" s="13" t="s">
        <v>71</v>
      </c>
      <c r="C32" s="18">
        <v>885070.41</v>
      </c>
      <c r="D32" s="18">
        <v>550010</v>
      </c>
      <c r="E32" s="18">
        <v>388900</v>
      </c>
      <c r="F32" s="18">
        <v>388900</v>
      </c>
      <c r="G32" s="18">
        <v>388900</v>
      </c>
      <c r="H32" s="30">
        <f t="shared" si="3"/>
        <v>-0.378569214623275</v>
      </c>
      <c r="I32" s="37">
        <f t="shared" si="0"/>
        <v>-0.2929219468736932</v>
      </c>
      <c r="J32" s="37">
        <f t="shared" si="1"/>
        <v>0</v>
      </c>
      <c r="K32" s="37">
        <f t="shared" si="2"/>
        <v>1</v>
      </c>
    </row>
    <row r="33" spans="1:11" s="4" customFormat="1" ht="57.75">
      <c r="A33" s="10" t="s">
        <v>1</v>
      </c>
      <c r="B33" s="11" t="s">
        <v>72</v>
      </c>
      <c r="C33" s="20">
        <f>C34</f>
        <v>8300</v>
      </c>
      <c r="D33" s="20">
        <f>D34</f>
        <v>27999</v>
      </c>
      <c r="E33" s="20">
        <f>E34</f>
        <v>48300</v>
      </c>
      <c r="F33" s="20">
        <f>F34</f>
        <v>48300</v>
      </c>
      <c r="G33" s="20">
        <f>G34</f>
        <v>48300</v>
      </c>
      <c r="H33" s="31">
        <f t="shared" si="3"/>
        <v>2.3733734939759037</v>
      </c>
      <c r="I33" s="29">
        <f t="shared" si="0"/>
        <v>0.7250616093431907</v>
      </c>
      <c r="J33" s="29">
        <f t="shared" si="1"/>
        <v>0</v>
      </c>
      <c r="K33" s="29">
        <f t="shared" si="2"/>
        <v>1</v>
      </c>
    </row>
    <row r="34" spans="1:11" s="4" customFormat="1" ht="45">
      <c r="A34" s="12" t="s">
        <v>2</v>
      </c>
      <c r="B34" s="13" t="s">
        <v>73</v>
      </c>
      <c r="C34" s="18">
        <v>8300</v>
      </c>
      <c r="D34" s="18">
        <v>27999</v>
      </c>
      <c r="E34" s="18">
        <v>48300</v>
      </c>
      <c r="F34" s="18">
        <v>48300</v>
      </c>
      <c r="G34" s="18">
        <v>48300</v>
      </c>
      <c r="H34" s="30">
        <f t="shared" si="3"/>
        <v>2.3733734939759037</v>
      </c>
      <c r="I34" s="37">
        <f t="shared" si="0"/>
        <v>0.7250616093431907</v>
      </c>
      <c r="J34" s="37">
        <f t="shared" si="1"/>
        <v>0</v>
      </c>
      <c r="K34" s="37">
        <f t="shared" si="2"/>
        <v>1</v>
      </c>
    </row>
    <row r="35" spans="1:11" s="4" customFormat="1" ht="43.5">
      <c r="A35" s="10" t="s">
        <v>3</v>
      </c>
      <c r="B35" s="11" t="s">
        <v>74</v>
      </c>
      <c r="C35" s="20">
        <f>C37+C36</f>
        <v>13075658.27</v>
      </c>
      <c r="D35" s="20">
        <f>D37+D36</f>
        <v>11830840.11</v>
      </c>
      <c r="E35" s="20">
        <f>E37+E36</f>
        <v>10527602.83</v>
      </c>
      <c r="F35" s="20">
        <f>F37+F36</f>
        <v>10527602.83</v>
      </c>
      <c r="G35" s="20">
        <f>G37+G36</f>
        <v>10527602.83</v>
      </c>
      <c r="H35" s="31">
        <f t="shared" si="3"/>
        <v>-0.09520118485017581</v>
      </c>
      <c r="I35" s="29">
        <f t="shared" si="0"/>
        <v>-0.11015593718475158</v>
      </c>
      <c r="J35" s="29">
        <f t="shared" si="1"/>
        <v>0</v>
      </c>
      <c r="K35" s="29">
        <f t="shared" si="2"/>
        <v>1</v>
      </c>
    </row>
    <row r="36" spans="1:11" s="4" customFormat="1" ht="45">
      <c r="A36" s="12" t="s">
        <v>4</v>
      </c>
      <c r="B36" s="13" t="s">
        <v>75</v>
      </c>
      <c r="C36" s="18">
        <v>4027790</v>
      </c>
      <c r="D36" s="18">
        <v>4495900.75</v>
      </c>
      <c r="E36" s="18">
        <v>4612890.83</v>
      </c>
      <c r="F36" s="18">
        <v>4612890.83</v>
      </c>
      <c r="G36" s="18">
        <v>4612890.83</v>
      </c>
      <c r="H36" s="30">
        <f t="shared" si="3"/>
        <v>0.11622024733166336</v>
      </c>
      <c r="I36" s="37">
        <f t="shared" si="0"/>
        <v>0.02602149969613987</v>
      </c>
      <c r="J36" s="37">
        <f t="shared" si="1"/>
        <v>0</v>
      </c>
      <c r="K36" s="37">
        <f t="shared" si="2"/>
        <v>1</v>
      </c>
    </row>
    <row r="37" spans="1:11" s="4" customFormat="1" ht="45">
      <c r="A37" s="12" t="s">
        <v>5</v>
      </c>
      <c r="B37" s="13" t="s">
        <v>76</v>
      </c>
      <c r="C37" s="18">
        <v>9047868.27</v>
      </c>
      <c r="D37" s="18">
        <v>7334939.36</v>
      </c>
      <c r="E37" s="18">
        <v>5914712</v>
      </c>
      <c r="F37" s="18">
        <v>5914712</v>
      </c>
      <c r="G37" s="18">
        <v>5914712</v>
      </c>
      <c r="H37" s="30">
        <f t="shared" si="3"/>
        <v>-0.1893185067337413</v>
      </c>
      <c r="I37" s="37">
        <f t="shared" si="0"/>
        <v>-0.19362496270180485</v>
      </c>
      <c r="J37" s="37">
        <f t="shared" si="1"/>
        <v>0</v>
      </c>
      <c r="K37" s="37">
        <f t="shared" si="2"/>
        <v>1</v>
      </c>
    </row>
    <row r="38" spans="1:11" s="4" customFormat="1" ht="100.5">
      <c r="A38" s="10" t="s">
        <v>6</v>
      </c>
      <c r="B38" s="11" t="s">
        <v>77</v>
      </c>
      <c r="C38" s="20">
        <f>C39+C40</f>
        <v>6599797.34</v>
      </c>
      <c r="D38" s="20">
        <f>D39+D40</f>
        <v>6955300</v>
      </c>
      <c r="E38" s="20">
        <f>E39+E40</f>
        <v>7755300</v>
      </c>
      <c r="F38" s="20">
        <f>F39+F40</f>
        <v>7755300</v>
      </c>
      <c r="G38" s="20">
        <f>G39+G40</f>
        <v>7755300</v>
      </c>
      <c r="H38" s="31">
        <f t="shared" si="3"/>
        <v>0.0538656933971855</v>
      </c>
      <c r="I38" s="29">
        <f t="shared" si="0"/>
        <v>0.11502020042269923</v>
      </c>
      <c r="J38" s="29">
        <f t="shared" si="1"/>
        <v>0</v>
      </c>
      <c r="K38" s="29">
        <f t="shared" si="2"/>
        <v>1</v>
      </c>
    </row>
    <row r="39" spans="1:11" s="4" customFormat="1" ht="45">
      <c r="A39" s="12" t="s">
        <v>7</v>
      </c>
      <c r="B39" s="13" t="s">
        <v>78</v>
      </c>
      <c r="C39" s="18">
        <v>727486.93</v>
      </c>
      <c r="D39" s="18">
        <v>579100</v>
      </c>
      <c r="E39" s="18">
        <v>1179100</v>
      </c>
      <c r="F39" s="18">
        <v>1179100</v>
      </c>
      <c r="G39" s="18">
        <v>1179100</v>
      </c>
      <c r="H39" s="30">
        <f t="shared" si="3"/>
        <v>-0.203971953145605</v>
      </c>
      <c r="I39" s="37">
        <f t="shared" si="0"/>
        <v>1.0360904852357105</v>
      </c>
      <c r="J39" s="37">
        <f t="shared" si="1"/>
        <v>0</v>
      </c>
      <c r="K39" s="37">
        <f t="shared" si="2"/>
        <v>1</v>
      </c>
    </row>
    <row r="40" spans="1:11" s="4" customFormat="1" ht="45">
      <c r="A40" s="12" t="s">
        <v>37</v>
      </c>
      <c r="B40" s="13" t="s">
        <v>79</v>
      </c>
      <c r="C40" s="18">
        <v>5872310.41</v>
      </c>
      <c r="D40" s="18">
        <v>6376200</v>
      </c>
      <c r="E40" s="18">
        <v>6576200</v>
      </c>
      <c r="F40" s="18">
        <v>6576200</v>
      </c>
      <c r="G40" s="18">
        <v>6576200</v>
      </c>
      <c r="H40" s="30">
        <f t="shared" si="3"/>
        <v>0.08580772384612412</v>
      </c>
      <c r="I40" s="37">
        <f t="shared" si="0"/>
        <v>0.03136664471001538</v>
      </c>
      <c r="J40" s="37">
        <f t="shared" si="1"/>
        <v>0</v>
      </c>
      <c r="K40" s="37">
        <f t="shared" si="2"/>
        <v>1</v>
      </c>
    </row>
    <row r="41" spans="1:11" s="4" customFormat="1" ht="43.5">
      <c r="A41" s="10" t="s">
        <v>8</v>
      </c>
      <c r="B41" s="11" t="s">
        <v>80</v>
      </c>
      <c r="C41" s="20">
        <f>C42+C43+C44+C45</f>
        <v>48455236.96</v>
      </c>
      <c r="D41" s="20">
        <f>D42+D43+D44+D45</f>
        <v>46778592.25</v>
      </c>
      <c r="E41" s="20">
        <f>E42+E43+E44+E45</f>
        <v>47561705.81</v>
      </c>
      <c r="F41" s="20">
        <f>F42+F43+F44+F45</f>
        <v>47061705.81</v>
      </c>
      <c r="G41" s="20">
        <f>G42+G43+G44+G45</f>
        <v>47061705.81</v>
      </c>
      <c r="H41" s="31">
        <f t="shared" si="3"/>
        <v>-0.03460192984680022</v>
      </c>
      <c r="I41" s="29">
        <f t="shared" si="0"/>
        <v>0.016740853504414677</v>
      </c>
      <c r="J41" s="29">
        <f t="shared" si="1"/>
        <v>-0.010512659112719924</v>
      </c>
      <c r="K41" s="29">
        <f t="shared" si="2"/>
        <v>1</v>
      </c>
    </row>
    <row r="42" spans="1:11" s="4" customFormat="1" ht="45">
      <c r="A42" s="12" t="s">
        <v>9</v>
      </c>
      <c r="B42" s="13" t="s">
        <v>81</v>
      </c>
      <c r="C42" s="18">
        <v>193750</v>
      </c>
      <c r="D42" s="18">
        <v>4818.25</v>
      </c>
      <c r="E42" s="18">
        <v>350000</v>
      </c>
      <c r="F42" s="18">
        <v>350000</v>
      </c>
      <c r="G42" s="18">
        <v>350000</v>
      </c>
      <c r="H42" s="30">
        <f t="shared" si="3"/>
        <v>-0.9751316129032258</v>
      </c>
      <c r="I42" s="37">
        <f t="shared" si="0"/>
        <v>71.64048150262025</v>
      </c>
      <c r="J42" s="37">
        <f t="shared" si="1"/>
        <v>0</v>
      </c>
      <c r="K42" s="37">
        <f t="shared" si="2"/>
        <v>1</v>
      </c>
    </row>
    <row r="43" spans="1:11" s="4" customFormat="1" ht="45">
      <c r="A43" s="12" t="s">
        <v>10</v>
      </c>
      <c r="B43" s="13" t="s">
        <v>82</v>
      </c>
      <c r="C43" s="18">
        <v>674578.07</v>
      </c>
      <c r="D43" s="18">
        <v>868520</v>
      </c>
      <c r="E43" s="18">
        <v>885800</v>
      </c>
      <c r="F43" s="18">
        <v>885800</v>
      </c>
      <c r="G43" s="18">
        <v>885800</v>
      </c>
      <c r="H43" s="30">
        <f t="shared" si="3"/>
        <v>0.2875010893846579</v>
      </c>
      <c r="I43" s="37">
        <f t="shared" si="0"/>
        <v>0.01989591488969733</v>
      </c>
      <c r="J43" s="37">
        <f t="shared" si="1"/>
        <v>0</v>
      </c>
      <c r="K43" s="37">
        <f t="shared" si="2"/>
        <v>1</v>
      </c>
    </row>
    <row r="44" spans="1:11" s="4" customFormat="1" ht="30">
      <c r="A44" s="12" t="s">
        <v>36</v>
      </c>
      <c r="B44" s="13" t="s">
        <v>83</v>
      </c>
      <c r="C44" s="18">
        <v>31815788.89</v>
      </c>
      <c r="D44" s="18">
        <v>31953950</v>
      </c>
      <c r="E44" s="18">
        <v>32207000</v>
      </c>
      <c r="F44" s="18">
        <v>31707000</v>
      </c>
      <c r="G44" s="18">
        <v>31707000</v>
      </c>
      <c r="H44" s="30">
        <f t="shared" si="3"/>
        <v>0.00434253290017983</v>
      </c>
      <c r="I44" s="37">
        <f t="shared" si="0"/>
        <v>0.007919208736322014</v>
      </c>
      <c r="J44" s="37">
        <f t="shared" si="1"/>
        <v>-0.015524575402862784</v>
      </c>
      <c r="K44" s="37">
        <f t="shared" si="2"/>
        <v>1</v>
      </c>
    </row>
    <row r="45" spans="1:11" s="4" customFormat="1" ht="75">
      <c r="A45" s="12" t="s">
        <v>85</v>
      </c>
      <c r="B45" s="13" t="s">
        <v>84</v>
      </c>
      <c r="C45" s="18">
        <v>15771120</v>
      </c>
      <c r="D45" s="18">
        <v>13951304</v>
      </c>
      <c r="E45" s="18">
        <v>14118905.81</v>
      </c>
      <c r="F45" s="18">
        <v>14118905.81</v>
      </c>
      <c r="G45" s="18">
        <v>14118905.81</v>
      </c>
      <c r="H45" s="30">
        <f t="shared" si="3"/>
        <v>-0.1153891416716124</v>
      </c>
      <c r="I45" s="37">
        <f t="shared" si="0"/>
        <v>0.012013343698911605</v>
      </c>
      <c r="J45" s="37">
        <f t="shared" si="1"/>
        <v>0</v>
      </c>
      <c r="K45" s="37">
        <f t="shared" si="2"/>
        <v>1</v>
      </c>
    </row>
    <row r="46" spans="1:11" s="4" customFormat="1" ht="15.75">
      <c r="A46" s="10" t="s">
        <v>33</v>
      </c>
      <c r="B46" s="11" t="s">
        <v>86</v>
      </c>
      <c r="C46" s="20">
        <f>C47</f>
        <v>6743531.79</v>
      </c>
      <c r="D46" s="20">
        <f>D47</f>
        <v>7419870</v>
      </c>
      <c r="E46" s="20">
        <f>E47</f>
        <v>7878400</v>
      </c>
      <c r="F46" s="20">
        <f>F47</f>
        <v>7878400</v>
      </c>
      <c r="G46" s="20">
        <f>G47</f>
        <v>7878400</v>
      </c>
      <c r="H46" s="31">
        <f t="shared" si="3"/>
        <v>0.1002943607388258</v>
      </c>
      <c r="I46" s="29">
        <f t="shared" si="0"/>
        <v>0.06179757866377722</v>
      </c>
      <c r="J46" s="29">
        <f t="shared" si="1"/>
        <v>0</v>
      </c>
      <c r="K46" s="29">
        <f t="shared" si="2"/>
        <v>1</v>
      </c>
    </row>
    <row r="47" spans="1:11" ht="30.75" thickBot="1">
      <c r="A47" s="14" t="s">
        <v>34</v>
      </c>
      <c r="B47" s="15" t="s">
        <v>87</v>
      </c>
      <c r="C47" s="25">
        <v>6743531.79</v>
      </c>
      <c r="D47" s="25">
        <v>7419870</v>
      </c>
      <c r="E47" s="25">
        <v>7878400</v>
      </c>
      <c r="F47" s="25">
        <v>7878400</v>
      </c>
      <c r="G47" s="25">
        <v>7878400</v>
      </c>
      <c r="H47" s="40">
        <f t="shared" si="3"/>
        <v>0.1002943607388258</v>
      </c>
      <c r="I47" s="32">
        <f t="shared" si="0"/>
        <v>0.06179757866377722</v>
      </c>
      <c r="J47" s="32">
        <f t="shared" si="1"/>
        <v>0</v>
      </c>
      <c r="K47" s="32">
        <f t="shared" si="2"/>
        <v>1</v>
      </c>
    </row>
    <row r="48" spans="1:11" ht="22.5" customHeight="1" thickBot="1">
      <c r="A48" s="21" t="s">
        <v>35</v>
      </c>
      <c r="B48" s="23"/>
      <c r="C48" s="26">
        <f>C5+C9+C12+C14+C16+C21+C25+C27+C30+C33+C35+C38+C41</f>
        <v>395923536.6</v>
      </c>
      <c r="D48" s="26">
        <f>D5+D9+D12+D14+D16+D21+D25+D27+D30+D33+D35+D38+D41</f>
        <v>392783248.90000004</v>
      </c>
      <c r="E48" s="26">
        <f>E5+E9+E12+E14+E16+E21+E25+E27+E30+E33+E35+E38+E41</f>
        <v>367790402.30999994</v>
      </c>
      <c r="F48" s="26">
        <f>F5+F9+F12+F14+F16+F21+F25+F27+F30+F33+F35+F38+F41</f>
        <v>348262965.64</v>
      </c>
      <c r="G48" s="38">
        <f>G5+G9+G12+G14+G16+G21+G25+G27+G30+G33+G35+G38+G41</f>
        <v>351764626.73999995</v>
      </c>
      <c r="H48" s="41">
        <f t="shared" si="3"/>
        <v>-0.007931550942808951</v>
      </c>
      <c r="I48" s="33">
        <f t="shared" si="0"/>
        <v>-0.0636301233822808</v>
      </c>
      <c r="J48" s="33">
        <f t="shared" si="1"/>
        <v>-0.053093926723897567</v>
      </c>
      <c r="K48" s="34">
        <f t="shared" si="2"/>
        <v>1.0100546467625835</v>
      </c>
    </row>
    <row r="49" spans="1:11" ht="24" customHeight="1" thickBot="1">
      <c r="A49" s="22" t="s">
        <v>33</v>
      </c>
      <c r="B49" s="24"/>
      <c r="C49" s="46">
        <f>C46</f>
        <v>6743531.79</v>
      </c>
      <c r="D49" s="46">
        <f>D46</f>
        <v>7419870</v>
      </c>
      <c r="E49" s="47">
        <f>E46</f>
        <v>7878400</v>
      </c>
      <c r="F49" s="46">
        <f>F46</f>
        <v>7878400</v>
      </c>
      <c r="G49" s="47">
        <f>G46</f>
        <v>7878400</v>
      </c>
      <c r="H49" s="45">
        <f t="shared" si="3"/>
        <v>0.1002943607388258</v>
      </c>
      <c r="I49" s="35">
        <f t="shared" si="0"/>
        <v>0.06179757866377722</v>
      </c>
      <c r="J49" s="35">
        <f t="shared" si="1"/>
        <v>0</v>
      </c>
      <c r="K49" s="36">
        <f t="shared" si="2"/>
        <v>1</v>
      </c>
    </row>
    <row r="50" spans="1:11" ht="16.5" thickBot="1">
      <c r="A50" s="21" t="s">
        <v>39</v>
      </c>
      <c r="B50" s="23"/>
      <c r="C50" s="27">
        <f>C48+C49</f>
        <v>402667068.39000005</v>
      </c>
      <c r="D50" s="27">
        <f>D48+D49</f>
        <v>400203118.90000004</v>
      </c>
      <c r="E50" s="27">
        <f>E48+E49</f>
        <v>375668802.30999994</v>
      </c>
      <c r="F50" s="27">
        <f>F48+F49</f>
        <v>356141365.64</v>
      </c>
      <c r="G50" s="39">
        <f>G48+G49</f>
        <v>359643026.73999995</v>
      </c>
      <c r="H50" s="42">
        <f t="shared" si="3"/>
        <v>-0.006119073754533022</v>
      </c>
      <c r="I50" s="43">
        <f t="shared" si="0"/>
        <v>-0.061304661136662886</v>
      </c>
      <c r="J50" s="43">
        <f t="shared" si="1"/>
        <v>-0.051980458717692524</v>
      </c>
      <c r="K50" s="44">
        <f t="shared" si="2"/>
        <v>1.0098322223640248</v>
      </c>
    </row>
    <row r="51" spans="1:2" ht="12.75">
      <c r="A51" s="7"/>
      <c r="B51" s="3"/>
    </row>
    <row r="52" spans="1:2" ht="12.75">
      <c r="A52" s="7"/>
      <c r="B52" s="3"/>
    </row>
    <row r="53" spans="1:2" ht="12.75">
      <c r="A53" s="7"/>
      <c r="B53" s="3"/>
    </row>
    <row r="54" spans="1:2" ht="12.75">
      <c r="A54" s="7"/>
      <c r="B54" s="3"/>
    </row>
    <row r="55" spans="1:2" ht="12.75">
      <c r="A55" s="7"/>
      <c r="B55" s="3"/>
    </row>
    <row r="56" spans="1:2" ht="12.75">
      <c r="A56" s="7"/>
      <c r="B56" s="3"/>
    </row>
    <row r="57" spans="1:2" ht="12.75">
      <c r="A57" s="7"/>
      <c r="B57" s="3"/>
    </row>
    <row r="58" spans="1:2" ht="12.75">
      <c r="A58" s="7"/>
      <c r="B58" s="3"/>
    </row>
    <row r="59" spans="1:2" ht="12.75">
      <c r="A59" s="7"/>
      <c r="B59" s="3"/>
    </row>
    <row r="60" spans="1:2" ht="12.75">
      <c r="A60" s="7"/>
      <c r="B60" s="3"/>
    </row>
    <row r="61" spans="1:2" ht="12.75">
      <c r="A61" s="7"/>
      <c r="B61" s="3"/>
    </row>
    <row r="62" spans="1:2" ht="12.75">
      <c r="A62" s="7"/>
      <c r="B62" s="3"/>
    </row>
    <row r="63" spans="1:2" ht="12.75">
      <c r="A63" s="6"/>
      <c r="B63" s="3"/>
    </row>
    <row r="64" spans="1:2" ht="12.75">
      <c r="A64" s="2"/>
      <c r="B64" s="3"/>
    </row>
    <row r="65" spans="1:2" ht="12.75">
      <c r="A65" s="2"/>
      <c r="B65" s="3"/>
    </row>
  </sheetData>
  <sheetProtection/>
  <mergeCells count="11">
    <mergeCell ref="D3:D4"/>
    <mergeCell ref="E3:E4"/>
    <mergeCell ref="F3:G3"/>
    <mergeCell ref="A1:D1"/>
    <mergeCell ref="A3:A4"/>
    <mergeCell ref="B3:B4"/>
    <mergeCell ref="C3:C4"/>
    <mergeCell ref="H3:H4"/>
    <mergeCell ref="I3:I4"/>
    <mergeCell ref="J3:J4"/>
    <mergeCell ref="K3:K4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2013-12-24T10:54:33Z</cp:lastPrinted>
  <dcterms:created xsi:type="dcterms:W3CDTF">2006-09-16T00:00:00Z</dcterms:created>
  <dcterms:modified xsi:type="dcterms:W3CDTF">2016-12-28T13:48:34Z</dcterms:modified>
  <cp:category/>
  <cp:version/>
  <cp:contentType/>
  <cp:contentStatus/>
</cp:coreProperties>
</file>