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4" i="1" l="1"/>
  <c r="G5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3" i="1"/>
  <c r="G2" i="1"/>
  <c r="F3" i="1"/>
  <c r="F4" i="1"/>
  <c r="F5" i="1"/>
  <c r="F9" i="1"/>
  <c r="F10" i="1"/>
  <c r="F11" i="1"/>
  <c r="F12" i="1"/>
  <c r="F13" i="1"/>
  <c r="F14" i="1"/>
  <c r="F15" i="1"/>
  <c r="F16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2" i="1"/>
  <c r="C48" i="1" l="1"/>
  <c r="C16" i="1"/>
  <c r="C46" i="1"/>
  <c r="C43" i="1"/>
  <c r="C38" i="1"/>
  <c r="C36" i="1"/>
  <c r="C33" i="1"/>
  <c r="C28" i="1"/>
  <c r="C26" i="1"/>
  <c r="C21" i="1"/>
  <c r="C12" i="1"/>
  <c r="C10" i="1"/>
  <c r="C2" i="1"/>
  <c r="E48" i="1"/>
  <c r="E46" i="1"/>
  <c r="E43" i="1"/>
  <c r="E38" i="1"/>
  <c r="E36" i="1"/>
  <c r="E33" i="1"/>
  <c r="E28" i="1"/>
  <c r="E26" i="1"/>
  <c r="E21" i="1"/>
  <c r="E16" i="1"/>
  <c r="E12" i="1"/>
  <c r="E10" i="1"/>
  <c r="E2" i="1"/>
  <c r="D46" i="1" l="1"/>
  <c r="D43" i="1"/>
  <c r="D38" i="1"/>
  <c r="D36" i="1"/>
  <c r="D33" i="1"/>
  <c r="D28" i="1"/>
  <c r="D26" i="1"/>
  <c r="D21" i="1"/>
  <c r="D16" i="1"/>
  <c r="D12" i="1"/>
  <c r="D10" i="1"/>
  <c r="D2" i="1"/>
  <c r="D48" i="1" l="1"/>
</calcChain>
</file>

<file path=xl/sharedStrings.xml><?xml version="1.0" encoding="utf-8"?>
<sst xmlns="http://schemas.openxmlformats.org/spreadsheetml/2006/main" count="100" uniqueCount="100">
  <si>
    <t xml:space="preserve">  ОБЩЕГОСУДАРСТВЕННЫЕ ВОПРОСЫ</t>
  </si>
  <si>
    <t>0100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</si>
  <si>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</si>
  <si>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</si>
  <si>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Судебная система</t>
  </si>
  <si>
    <t>0105</t>
  </si>
  <si>
    <t xml:space="preserve">    Обеспечение проведения выборов и референдумов</t>
  </si>
  <si>
    <t>0107</t>
  </si>
  <si>
    <t xml:space="preserve">    Резервные фонды</t>
  </si>
  <si>
    <t>0111</t>
  </si>
  <si>
    <t xml:space="preserve">    Другие общегосударственные вопросы</t>
  </si>
  <si>
    <t>0113</t>
  </si>
  <si>
    <t xml:space="preserve">  НАЦИОНАЛЬНАЯ ОБОРОНА</t>
  </si>
  <si>
    <t>0200</t>
  </si>
  <si>
    <t xml:space="preserve">    Мобилизационная и вневойсковая подготовка</t>
  </si>
  <si>
    <t>0203</t>
  </si>
  <si>
    <t xml:space="preserve">  НАЦИОНАЛЬНАЯ БЕЗОПАСНОСТЬ И ПРАВООХРАНИТЕЛЬНАЯ ДЕЯТЕЛЬНОСТЬ</t>
  </si>
  <si>
    <t>0300</t>
  </si>
  <si>
    <t xml:space="preserve">    Органы юстиции</t>
  </si>
  <si>
    <t>0304</t>
  </si>
  <si>
    <t xml:space="preserve">    Защита населения и территории от чрезвычайных ситуаций природного и техногенного характера, гражданская оборона</t>
  </si>
  <si>
    <t>0309</t>
  </si>
  <si>
    <t xml:space="preserve">    Другие вопросы в области национальной безопасности и правоохранительной деятельности</t>
  </si>
  <si>
    <t>0314</t>
  </si>
  <si>
    <t xml:space="preserve">  НАЦИОНАЛЬНАЯ ЭКОНОМИКА</t>
  </si>
  <si>
    <t>0400</t>
  </si>
  <si>
    <t xml:space="preserve">    Сельское хозяйство и рыболовство</t>
  </si>
  <si>
    <t>0405</t>
  </si>
  <si>
    <t xml:space="preserve">    Дорожное хозяйство (дорожные фонды)</t>
  </si>
  <si>
    <t>0409</t>
  </si>
  <si>
    <t xml:space="preserve">    Связь и информатика</t>
  </si>
  <si>
    <t>0410</t>
  </si>
  <si>
    <t xml:space="preserve">    Другие вопросы в области национальной экономики</t>
  </si>
  <si>
    <t>0412</t>
  </si>
  <si>
    <t xml:space="preserve">  ЖИЛИЩНО-КОММУНАЛЬНОЕ ХОЗЯЙСТВО</t>
  </si>
  <si>
    <t>0500</t>
  </si>
  <si>
    <t xml:space="preserve">    Жилищное хозяйство</t>
  </si>
  <si>
    <t>0501</t>
  </si>
  <si>
    <t xml:space="preserve">    Коммунальное хозяйство</t>
  </si>
  <si>
    <t>0502</t>
  </si>
  <si>
    <t xml:space="preserve">    Благоустройство</t>
  </si>
  <si>
    <t>0503</t>
  </si>
  <si>
    <t xml:space="preserve">    Другие вопросы в области жилищно-коммунального хозяйства</t>
  </si>
  <si>
    <t>0505</t>
  </si>
  <si>
    <t xml:space="preserve">  ОХРАНА ОКРУЖАЮЩЕЙ СРЕДЫ</t>
  </si>
  <si>
    <t>0600</t>
  </si>
  <si>
    <t xml:space="preserve">    Другие вопросы в области охраны окружающей среды</t>
  </si>
  <si>
    <t>0605</t>
  </si>
  <si>
    <t xml:space="preserve">  ОБРАЗОВАНИЕ</t>
  </si>
  <si>
    <t>0700</t>
  </si>
  <si>
    <t xml:space="preserve">    Молодежная политика и оздоровление детей</t>
  </si>
  <si>
    <t>0707</t>
  </si>
  <si>
    <t xml:space="preserve">    Другие вопросы в области образования</t>
  </si>
  <si>
    <t>0709</t>
  </si>
  <si>
    <t xml:space="preserve">  КУЛЬТУРА И КИНЕМАТОГРАФИЯ</t>
  </si>
  <si>
    <t>0800</t>
  </si>
  <si>
    <t xml:space="preserve">    Другие вопросы в области культуры, кинематографии</t>
  </si>
  <si>
    <t>0804</t>
  </si>
  <si>
    <t xml:space="preserve">  ЗДРАВООХРАНЕНИЕ</t>
  </si>
  <si>
    <t>0900</t>
  </si>
  <si>
    <t xml:space="preserve">    Другие вопросы в области здравоохранения</t>
  </si>
  <si>
    <t>0909</t>
  </si>
  <si>
    <t xml:space="preserve">  СОЦИАЛЬНАЯ ПОЛИТИКА</t>
  </si>
  <si>
    <t>1000</t>
  </si>
  <si>
    <t xml:space="preserve">    Пенсионное обеспечение</t>
  </si>
  <si>
    <t>1001</t>
  </si>
  <si>
    <t xml:space="preserve">    Социальное обеспечение населения</t>
  </si>
  <si>
    <t>1003</t>
  </si>
  <si>
    <t xml:space="preserve">    Охрана семьи и детства</t>
  </si>
  <si>
    <t>1004</t>
  </si>
  <si>
    <t xml:space="preserve">    Другие вопросы в области социальной политики</t>
  </si>
  <si>
    <t>1006</t>
  </si>
  <si>
    <t xml:space="preserve">    Массовый спорт</t>
  </si>
  <si>
    <t>1102</t>
  </si>
  <si>
    <t xml:space="preserve">    Дошкольное образование</t>
  </si>
  <si>
    <t>0701</t>
  </si>
  <si>
    <t xml:space="preserve">    Общее образование</t>
  </si>
  <si>
    <t>0702</t>
  </si>
  <si>
    <t xml:space="preserve">    Физическая культура</t>
  </si>
  <si>
    <t>1101</t>
  </si>
  <si>
    <t xml:space="preserve">  СРЕДСТВА МАССОВОЙ ИНФОРМАЦИИ</t>
  </si>
  <si>
    <t>1200</t>
  </si>
  <si>
    <t xml:space="preserve">    Периодическая печать и издательства</t>
  </si>
  <si>
    <t>1202</t>
  </si>
  <si>
    <t>Наименование</t>
  </si>
  <si>
    <t>Отчетный финансовый 2014 год</t>
  </si>
  <si>
    <t>Очередной финансовый 2016 год</t>
  </si>
  <si>
    <t xml:space="preserve">Итого </t>
  </si>
  <si>
    <t>Раздел/ Подраздел</t>
  </si>
  <si>
    <t>Текущий финансовый 2015 год (оценка)</t>
  </si>
  <si>
    <t>0102</t>
  </si>
  <si>
    <t xml:space="preserve">    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</si>
  <si>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</si>
  <si>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</si>
  <si>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0801</t>
  </si>
  <si>
    <t xml:space="preserve">    Культура</t>
  </si>
  <si>
    <t>1100</t>
  </si>
  <si>
    <t xml:space="preserve">  ФИЗИЧЕСКАЯ КУЛЬТУРА И СПОРТ</t>
  </si>
  <si>
    <t>очередной финансовый год/отчетный финансовый год</t>
  </si>
  <si>
    <t>очередной финансовый год/текущий финансовый год (оценка)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</si>
</sst>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4"/>
      <color rgb="FF006100"/>
      <name val="Calibri"/>
      <family val="2"/>
      <charset val="204"/>
      <scheme val="minor"/>
    </font>
    <font>
      <sz val="14"/>
      <color rgb="FF9C0006"/>
      <name val="Calibri"/>
      <family val="2"/>
      <charset val="204"/>
      <scheme val="minor"/>
    </font>
    <font>
      <sz val="14"/>
      <color rgb="FF9C6500"/>
      <name val="Calibri"/>
      <family val="2"/>
      <charset val="204"/>
      <scheme val="minor"/>
    </font>
    <font>
      <sz val="14"/>
      <color rgb="FF3F3F76"/>
      <name val="Calibri"/>
      <family val="2"/>
      <charset val="204"/>
      <scheme val="minor"/>
    </font>
    <font>
      <b/>
      <sz val="14"/>
      <color rgb="FF3F3F3F"/>
      <name val="Calibri"/>
      <family val="2"/>
      <charset val="204"/>
      <scheme val="minor"/>
    </font>
    <font>
      <b/>
      <sz val="14"/>
      <color rgb="FFFA7D00"/>
      <name val="Calibri"/>
      <family val="2"/>
      <charset val="204"/>
      <scheme val="minor"/>
    </font>
    <font>
      <sz val="14"/>
      <color rgb="FFFA7D00"/>
      <name val="Calibri"/>
      <family val="2"/>
      <charset val="204"/>
      <scheme val="minor"/>
    </font>
    <font>
      <b/>
      <sz val="14"/>
      <color theme="0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i/>
      <sz val="14"/>
      <color rgb="FF7F7F7F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0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CCFF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33" borderId="0"/>
    <xf numFmtId="0" fontId="1" fillId="8" borderId="8" applyNumberFormat="0" applyFont="0" applyAlignment="0" applyProtection="0"/>
  </cellStyleXfs>
  <cellXfs count="16">
    <xf numFmtId="0" fontId="0" fillId="0" borderId="0" xfId="0"/>
    <xf numFmtId="0" fontId="20" fillId="0" borderId="0" xfId="0" applyFont="1" applyBorder="1"/>
    <xf numFmtId="49" fontId="21" fillId="33" borderId="10" xfId="41" applyNumberFormat="1" applyFont="1" applyFill="1" applyBorder="1" applyAlignment="1">
      <alignment horizontal="left" vertical="top" wrapText="1"/>
    </xf>
    <xf numFmtId="0" fontId="20" fillId="0" borderId="0" xfId="0" applyFont="1" applyBorder="1" applyAlignment="1">
      <alignment horizontal="center"/>
    </xf>
    <xf numFmtId="49" fontId="22" fillId="33" borderId="10" xfId="41" applyNumberFormat="1" applyFont="1" applyFill="1" applyBorder="1" applyAlignment="1">
      <alignment horizontal="left" vertical="top" wrapText="1"/>
    </xf>
    <xf numFmtId="49" fontId="22" fillId="33" borderId="10" xfId="41" applyNumberFormat="1" applyFont="1" applyFill="1" applyBorder="1" applyAlignment="1">
      <alignment horizontal="center" vertical="top" wrapText="1"/>
    </xf>
    <xf numFmtId="49" fontId="21" fillId="33" borderId="10" xfId="41" applyNumberFormat="1" applyFont="1" applyFill="1" applyBorder="1" applyAlignment="1">
      <alignment horizontal="center" vertical="top" wrapText="1"/>
    </xf>
    <xf numFmtId="0" fontId="19" fillId="35" borderId="10" xfId="0" applyFont="1" applyFill="1" applyBorder="1" applyAlignment="1">
      <alignment horizontal="center" vertical="center"/>
    </xf>
    <xf numFmtId="0" fontId="19" fillId="35" borderId="10" xfId="0" applyFont="1" applyFill="1" applyBorder="1" applyAlignment="1">
      <alignment horizontal="center" wrapText="1"/>
    </xf>
    <xf numFmtId="0" fontId="20" fillId="34" borderId="10" xfId="0" applyFont="1" applyFill="1" applyBorder="1"/>
    <xf numFmtId="0" fontId="20" fillId="34" borderId="10" xfId="0" applyFont="1" applyFill="1" applyBorder="1" applyAlignment="1">
      <alignment horizontal="center"/>
    </xf>
    <xf numFmtId="0" fontId="19" fillId="35" borderId="10" xfId="0" applyFont="1" applyFill="1" applyBorder="1" applyAlignment="1">
      <alignment horizontal="center" vertical="center" wrapText="1"/>
    </xf>
    <xf numFmtId="4" fontId="23" fillId="0" borderId="10" xfId="0" applyNumberFormat="1" applyFont="1" applyBorder="1"/>
    <xf numFmtId="4" fontId="24" fillId="0" borderId="10" xfId="0" applyNumberFormat="1" applyFont="1" applyBorder="1"/>
    <xf numFmtId="4" fontId="20" fillId="34" borderId="10" xfId="0" applyNumberFormat="1" applyFont="1" applyFill="1" applyBorder="1"/>
    <xf numFmtId="4" fontId="25" fillId="34" borderId="10" xfId="0" applyNumberFormat="1" applyFont="1" applyFill="1" applyBorder="1"/>
  </cellXfs>
  <cellStyles count="43">
    <cellStyle name="20% — акцент1" xfId="18" builtinId="30" customBuiltin="1"/>
    <cellStyle name="20% — акцент2" xfId="22" builtinId="34" customBuiltin="1"/>
    <cellStyle name="20% — акцент3" xfId="26" builtinId="38" customBuiltin="1"/>
    <cellStyle name="20% — акцент4" xfId="30" builtinId="42" customBuiltin="1"/>
    <cellStyle name="20% — акцент5" xfId="34" builtinId="46" customBuiltin="1"/>
    <cellStyle name="20% — акцент6" xfId="38" builtinId="50" customBuiltin="1"/>
    <cellStyle name="40% — акцент1" xfId="19" builtinId="31" customBuiltin="1"/>
    <cellStyle name="40% — акцент2" xfId="23" builtinId="35" customBuiltin="1"/>
    <cellStyle name="40% — акцент3" xfId="27" builtinId="39" customBuiltin="1"/>
    <cellStyle name="40% — акцент4" xfId="31" builtinId="43" customBuiltin="1"/>
    <cellStyle name="40% — акцент5" xfId="35" builtinId="47" customBuiltin="1"/>
    <cellStyle name="40% — акцент6" xfId="39" builtinId="51" customBuiltin="1"/>
    <cellStyle name="60% — акцент1" xfId="20" builtinId="32" customBuiltin="1"/>
    <cellStyle name="60% — акцент2" xfId="24" builtinId="36" customBuiltin="1"/>
    <cellStyle name="60% — акцент3" xfId="28" builtinId="40" customBuiltin="1"/>
    <cellStyle name="60% — акцент4" xfId="32" builtinId="44" customBuiltin="1"/>
    <cellStyle name="60% — акцент5" xfId="36" builtinId="48" customBuiltin="1"/>
    <cellStyle name="60% —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Плохой" xfId="7" builtinId="27" customBuiltin="1"/>
    <cellStyle name="Пояснение" xfId="15" builtinId="53" customBuiltin="1"/>
    <cellStyle name="Примечание 2" xfId="42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Medium9"/>
  <colors>
    <mruColors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8"/>
  <sheetViews>
    <sheetView tabSelected="1" workbookViewId="0">
      <selection activeCell="I2" sqref="I2"/>
    </sheetView>
  </sheetViews>
  <sheetFormatPr defaultRowHeight="18.75" x14ac:dyDescent="0.3"/>
  <cols>
    <col min="1" max="1" width="62.7109375" style="1" customWidth="1"/>
    <col min="2" max="2" width="15" style="3" customWidth="1"/>
    <col min="3" max="3" width="16" style="1" customWidth="1"/>
    <col min="4" max="4" width="13.7109375" style="1" customWidth="1"/>
    <col min="5" max="5" width="13.85546875" style="1" customWidth="1"/>
    <col min="6" max="6" width="12.28515625" style="1" customWidth="1"/>
    <col min="7" max="7" width="11.7109375" style="1" customWidth="1"/>
    <col min="8" max="16384" width="9.140625" style="1"/>
  </cols>
  <sheetData>
    <row r="1" spans="1:7" ht="65.25" x14ac:dyDescent="0.3">
      <c r="A1" s="7" t="s">
        <v>84</v>
      </c>
      <c r="B1" s="11" t="s">
        <v>88</v>
      </c>
      <c r="C1" s="8" t="s">
        <v>85</v>
      </c>
      <c r="D1" s="8" t="s">
        <v>89</v>
      </c>
      <c r="E1" s="8" t="s">
        <v>86</v>
      </c>
      <c r="F1" s="8" t="s">
        <v>98</v>
      </c>
      <c r="G1" s="8" t="s">
        <v>99</v>
      </c>
    </row>
    <row r="2" spans="1:7" x14ac:dyDescent="0.3">
      <c r="A2" s="4" t="s">
        <v>0</v>
      </c>
      <c r="B2" s="5" t="s">
        <v>1</v>
      </c>
      <c r="C2" s="13">
        <f>C3+C4+C5+C6+C7+C8+C9</f>
        <v>46655.07</v>
      </c>
      <c r="D2" s="13">
        <f>D3+D4+D5+D6+D7+D8+D9</f>
        <v>65671.94</v>
      </c>
      <c r="E2" s="13">
        <f>E3+E4+E5+E6+E7+E8+E9</f>
        <v>65099.39</v>
      </c>
      <c r="F2" s="13">
        <f>E2/C2</f>
        <v>1.3953336689881721</v>
      </c>
      <c r="G2" s="13">
        <f>E2/D2</f>
        <v>0.99128166458916844</v>
      </c>
    </row>
    <row r="3" spans="1:7" ht="34.5" customHeight="1" x14ac:dyDescent="0.3">
      <c r="A3" s="2" t="s">
        <v>91</v>
      </c>
      <c r="B3" s="6" t="s">
        <v>90</v>
      </c>
      <c r="C3" s="12">
        <v>2017.75</v>
      </c>
      <c r="D3" s="12">
        <v>2088.96</v>
      </c>
      <c r="E3" s="12">
        <v>2348.1</v>
      </c>
      <c r="F3" s="12">
        <f t="shared" ref="F3:G48" si="0">E3/C3</f>
        <v>1.1637219675380994</v>
      </c>
      <c r="G3" s="12">
        <f>E3/D3</f>
        <v>1.1240521599264706</v>
      </c>
    </row>
    <row r="4" spans="1:7" ht="43.5" customHeight="1" x14ac:dyDescent="0.3">
      <c r="A4" s="2" t="s">
        <v>93</v>
      </c>
      <c r="B4" s="6" t="s">
        <v>92</v>
      </c>
      <c r="C4" s="12">
        <v>2871.59</v>
      </c>
      <c r="D4" s="12">
        <v>4654.57</v>
      </c>
      <c r="E4" s="12">
        <v>5455.3</v>
      </c>
      <c r="F4" s="12">
        <f t="shared" si="0"/>
        <v>1.8997489195881028</v>
      </c>
      <c r="G4" s="12">
        <f t="shared" ref="G4:G48" si="1">E4/D4</f>
        <v>1.1720309287431494</v>
      </c>
    </row>
    <row r="5" spans="1:7" ht="45" x14ac:dyDescent="0.3">
      <c r="A5" s="2" t="s">
        <v>2</v>
      </c>
      <c r="B5" s="6" t="s">
        <v>3</v>
      </c>
      <c r="C5" s="12">
        <v>36144.629999999997</v>
      </c>
      <c r="D5" s="12">
        <v>32257.439999999999</v>
      </c>
      <c r="E5" s="12">
        <v>32791.79</v>
      </c>
      <c r="F5" s="12">
        <f t="shared" si="0"/>
        <v>0.90723822598267023</v>
      </c>
      <c r="G5" s="12">
        <f t="shared" si="1"/>
        <v>1.0165651707017049</v>
      </c>
    </row>
    <row r="6" spans="1:7" x14ac:dyDescent="0.3">
      <c r="A6" s="2" t="s">
        <v>4</v>
      </c>
      <c r="B6" s="6" t="s">
        <v>5</v>
      </c>
      <c r="C6" s="12">
        <v>0</v>
      </c>
      <c r="D6" s="12">
        <v>0</v>
      </c>
      <c r="E6" s="12">
        <v>5.13</v>
      </c>
      <c r="F6" s="12">
        <v>0</v>
      </c>
      <c r="G6" s="12">
        <v>0</v>
      </c>
    </row>
    <row r="7" spans="1:7" x14ac:dyDescent="0.3">
      <c r="A7" s="2" t="s">
        <v>6</v>
      </c>
      <c r="B7" s="6" t="s">
        <v>7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</row>
    <row r="8" spans="1:7" x14ac:dyDescent="0.3">
      <c r="A8" s="2" t="s">
        <v>8</v>
      </c>
      <c r="B8" s="6" t="s">
        <v>9</v>
      </c>
      <c r="C8" s="12">
        <v>0</v>
      </c>
      <c r="D8" s="12">
        <v>0</v>
      </c>
      <c r="E8" s="12">
        <v>1000</v>
      </c>
      <c r="F8" s="12">
        <v>0</v>
      </c>
      <c r="G8" s="12">
        <v>0</v>
      </c>
    </row>
    <row r="9" spans="1:7" x14ac:dyDescent="0.3">
      <c r="A9" s="2" t="s">
        <v>10</v>
      </c>
      <c r="B9" s="6" t="s">
        <v>11</v>
      </c>
      <c r="C9" s="12">
        <v>5621.1</v>
      </c>
      <c r="D9" s="12">
        <v>26670.97</v>
      </c>
      <c r="E9" s="12">
        <v>23499.07</v>
      </c>
      <c r="F9" s="12">
        <f t="shared" si="0"/>
        <v>4.1805109320239806</v>
      </c>
      <c r="G9" s="12">
        <f t="shared" si="1"/>
        <v>0.88107294185400831</v>
      </c>
    </row>
    <row r="10" spans="1:7" x14ac:dyDescent="0.3">
      <c r="A10" s="4" t="s">
        <v>12</v>
      </c>
      <c r="B10" s="5" t="s">
        <v>13</v>
      </c>
      <c r="C10" s="13">
        <f>C11</f>
        <v>291.10000000000002</v>
      </c>
      <c r="D10" s="13">
        <f>D11</f>
        <v>281.8</v>
      </c>
      <c r="E10" s="13">
        <f>E11</f>
        <v>291.39999999999998</v>
      </c>
      <c r="F10" s="13">
        <f t="shared" si="0"/>
        <v>1.0010305736860183</v>
      </c>
      <c r="G10" s="12">
        <f t="shared" si="1"/>
        <v>1.0340667139815471</v>
      </c>
    </row>
    <row r="11" spans="1:7" x14ac:dyDescent="0.3">
      <c r="A11" s="2" t="s">
        <v>14</v>
      </c>
      <c r="B11" s="6" t="s">
        <v>15</v>
      </c>
      <c r="C11" s="12">
        <v>291.10000000000002</v>
      </c>
      <c r="D11" s="12">
        <v>281.8</v>
      </c>
      <c r="E11" s="12">
        <v>291.39999999999998</v>
      </c>
      <c r="F11" s="12">
        <f t="shared" si="0"/>
        <v>1.0010305736860183</v>
      </c>
      <c r="G11" s="12">
        <f t="shared" si="1"/>
        <v>1.0340667139815471</v>
      </c>
    </row>
    <row r="12" spans="1:7" ht="28.5" x14ac:dyDescent="0.3">
      <c r="A12" s="4" t="s">
        <v>16</v>
      </c>
      <c r="B12" s="5" t="s">
        <v>17</v>
      </c>
      <c r="C12" s="13">
        <f>C13+C14+C15</f>
        <v>14221.699999999999</v>
      </c>
      <c r="D12" s="13">
        <f>D13+D14+D15</f>
        <v>13780.64</v>
      </c>
      <c r="E12" s="13">
        <f>E13+E14+E15</f>
        <v>14564.38</v>
      </c>
      <c r="F12" s="13">
        <f t="shared" si="0"/>
        <v>1.0240955722592939</v>
      </c>
      <c r="G12" s="13">
        <f t="shared" si="1"/>
        <v>1.0568725400271686</v>
      </c>
    </row>
    <row r="13" spans="1:7" x14ac:dyDescent="0.3">
      <c r="A13" s="2" t="s">
        <v>18</v>
      </c>
      <c r="B13" s="6" t="s">
        <v>19</v>
      </c>
      <c r="C13" s="12">
        <v>815.8</v>
      </c>
      <c r="D13" s="12">
        <v>622</v>
      </c>
      <c r="E13" s="12">
        <v>684.9</v>
      </c>
      <c r="F13" s="12">
        <f t="shared" si="0"/>
        <v>0.83954400588379507</v>
      </c>
      <c r="G13" s="12">
        <f t="shared" si="1"/>
        <v>1.1011254019292605</v>
      </c>
    </row>
    <row r="14" spans="1:7" ht="30" x14ac:dyDescent="0.3">
      <c r="A14" s="2" t="s">
        <v>20</v>
      </c>
      <c r="B14" s="6" t="s">
        <v>21</v>
      </c>
      <c r="C14" s="12">
        <v>13166.08</v>
      </c>
      <c r="D14" s="12">
        <v>12723.64</v>
      </c>
      <c r="E14" s="12">
        <v>13433.48</v>
      </c>
      <c r="F14" s="12">
        <f t="shared" si="0"/>
        <v>1.0203097657009528</v>
      </c>
      <c r="G14" s="12">
        <f t="shared" si="1"/>
        <v>1.0557890666507384</v>
      </c>
    </row>
    <row r="15" spans="1:7" ht="30" x14ac:dyDescent="0.3">
      <c r="A15" s="2" t="s">
        <v>22</v>
      </c>
      <c r="B15" s="6" t="s">
        <v>23</v>
      </c>
      <c r="C15" s="12">
        <v>239.82</v>
      </c>
      <c r="D15" s="12">
        <v>435</v>
      </c>
      <c r="E15" s="12">
        <v>446</v>
      </c>
      <c r="F15" s="12">
        <f t="shared" si="0"/>
        <v>1.8597281294304062</v>
      </c>
      <c r="G15" s="12">
        <f t="shared" si="1"/>
        <v>1.025287356321839</v>
      </c>
    </row>
    <row r="16" spans="1:7" x14ac:dyDescent="0.3">
      <c r="A16" s="4" t="s">
        <v>24</v>
      </c>
      <c r="B16" s="5" t="s">
        <v>25</v>
      </c>
      <c r="C16" s="13">
        <f>C17+C18+C19+C20</f>
        <v>17522.940000000002</v>
      </c>
      <c r="D16" s="13">
        <f>D17+D18+D19+D20</f>
        <v>9489.489999999998</v>
      </c>
      <c r="E16" s="13">
        <f>E17+E18+E19+E20</f>
        <v>10103.419999999998</v>
      </c>
      <c r="F16" s="13">
        <f t="shared" si="0"/>
        <v>0.5765824684670493</v>
      </c>
      <c r="G16" s="13">
        <f t="shared" si="1"/>
        <v>1.0646957844942142</v>
      </c>
    </row>
    <row r="17" spans="1:7" x14ac:dyDescent="0.3">
      <c r="A17" s="2" t="s">
        <v>26</v>
      </c>
      <c r="B17" s="6" t="s">
        <v>27</v>
      </c>
      <c r="C17" s="12">
        <v>0</v>
      </c>
      <c r="D17" s="12">
        <v>60.89</v>
      </c>
      <c r="E17" s="12">
        <v>82.9</v>
      </c>
      <c r="F17" s="12">
        <v>0</v>
      </c>
      <c r="G17" s="12">
        <f t="shared" si="1"/>
        <v>1.3614715059944162</v>
      </c>
    </row>
    <row r="18" spans="1:7" x14ac:dyDescent="0.3">
      <c r="A18" s="2" t="s">
        <v>28</v>
      </c>
      <c r="B18" s="6" t="s">
        <v>29</v>
      </c>
      <c r="C18" s="12">
        <v>16574.2</v>
      </c>
      <c r="D18" s="12">
        <v>9215.15</v>
      </c>
      <c r="E18" s="12">
        <v>9710.2199999999993</v>
      </c>
      <c r="F18" s="12">
        <f t="shared" si="0"/>
        <v>0.58586357109242071</v>
      </c>
      <c r="G18" s="12">
        <f t="shared" si="1"/>
        <v>1.0537234879519053</v>
      </c>
    </row>
    <row r="19" spans="1:7" x14ac:dyDescent="0.3">
      <c r="A19" s="2" t="s">
        <v>30</v>
      </c>
      <c r="B19" s="6" t="s">
        <v>31</v>
      </c>
      <c r="C19" s="12">
        <v>11.4</v>
      </c>
      <c r="D19" s="12">
        <v>11.4</v>
      </c>
      <c r="E19" s="12">
        <v>12</v>
      </c>
      <c r="F19" s="12">
        <f t="shared" si="0"/>
        <v>1.0526315789473684</v>
      </c>
      <c r="G19" s="12">
        <f t="shared" si="1"/>
        <v>1.0526315789473684</v>
      </c>
    </row>
    <row r="20" spans="1:7" x14ac:dyDescent="0.3">
      <c r="A20" s="2" t="s">
        <v>32</v>
      </c>
      <c r="B20" s="6" t="s">
        <v>33</v>
      </c>
      <c r="C20" s="12">
        <v>937.34</v>
      </c>
      <c r="D20" s="12">
        <v>202.05</v>
      </c>
      <c r="E20" s="12">
        <v>298.3</v>
      </c>
      <c r="F20" s="12">
        <f t="shared" si="0"/>
        <v>0.31824097979388483</v>
      </c>
      <c r="G20" s="12">
        <f t="shared" si="1"/>
        <v>1.4763672358327147</v>
      </c>
    </row>
    <row r="21" spans="1:7" x14ac:dyDescent="0.3">
      <c r="A21" s="4" t="s">
        <v>34</v>
      </c>
      <c r="B21" s="5" t="s">
        <v>35</v>
      </c>
      <c r="C21" s="13">
        <f>C22+C23+C24+C25</f>
        <v>161609.48000000001</v>
      </c>
      <c r="D21" s="13">
        <f>D22+D23+D24+D25</f>
        <v>78429.75</v>
      </c>
      <c r="E21" s="13">
        <f>E22+E23+E24+E25</f>
        <v>55503.200000000004</v>
      </c>
      <c r="F21" s="13">
        <f t="shared" si="0"/>
        <v>0.343440248678481</v>
      </c>
      <c r="G21" s="13">
        <f t="shared" si="1"/>
        <v>0.70768044013910547</v>
      </c>
    </row>
    <row r="22" spans="1:7" x14ac:dyDescent="0.3">
      <c r="A22" s="2" t="s">
        <v>36</v>
      </c>
      <c r="B22" s="6" t="s">
        <v>37</v>
      </c>
      <c r="C22" s="12">
        <v>59581.14</v>
      </c>
      <c r="D22" s="12">
        <v>17509.52</v>
      </c>
      <c r="E22" s="12">
        <v>2726</v>
      </c>
      <c r="F22" s="12">
        <f t="shared" si="0"/>
        <v>4.5752733163548061E-2</v>
      </c>
      <c r="G22" s="12">
        <f t="shared" si="1"/>
        <v>0.1556867349875953</v>
      </c>
    </row>
    <row r="23" spans="1:7" x14ac:dyDescent="0.3">
      <c r="A23" s="2" t="s">
        <v>38</v>
      </c>
      <c r="B23" s="6" t="s">
        <v>39</v>
      </c>
      <c r="C23" s="12">
        <v>38593.21</v>
      </c>
      <c r="D23" s="12">
        <v>5852.33</v>
      </c>
      <c r="E23" s="12">
        <v>5598.9</v>
      </c>
      <c r="F23" s="12">
        <f t="shared" si="0"/>
        <v>0.14507474242230692</v>
      </c>
      <c r="G23" s="12">
        <f t="shared" si="1"/>
        <v>0.95669588010245488</v>
      </c>
    </row>
    <row r="24" spans="1:7" x14ac:dyDescent="0.3">
      <c r="A24" s="2" t="s">
        <v>40</v>
      </c>
      <c r="B24" s="6" t="s">
        <v>41</v>
      </c>
      <c r="C24" s="12">
        <v>6092</v>
      </c>
      <c r="D24" s="12">
        <v>5051.2299999999996</v>
      </c>
      <c r="E24" s="12">
        <v>7518</v>
      </c>
      <c r="F24" s="12">
        <f t="shared" si="0"/>
        <v>1.2340774786605384</v>
      </c>
      <c r="G24" s="12">
        <f t="shared" si="1"/>
        <v>1.4883503621890115</v>
      </c>
    </row>
    <row r="25" spans="1:7" x14ac:dyDescent="0.3">
      <c r="A25" s="2" t="s">
        <v>42</v>
      </c>
      <c r="B25" s="6" t="s">
        <v>43</v>
      </c>
      <c r="C25" s="12">
        <v>57343.13</v>
      </c>
      <c r="D25" s="12">
        <v>50016.67</v>
      </c>
      <c r="E25" s="12">
        <v>39660.300000000003</v>
      </c>
      <c r="F25" s="12">
        <f t="shared" si="0"/>
        <v>0.69163123812739213</v>
      </c>
      <c r="G25" s="12">
        <f t="shared" si="1"/>
        <v>0.79294163325947142</v>
      </c>
    </row>
    <row r="26" spans="1:7" x14ac:dyDescent="0.3">
      <c r="A26" s="4" t="s">
        <v>44</v>
      </c>
      <c r="B26" s="5" t="s">
        <v>45</v>
      </c>
      <c r="C26" s="13">
        <f>C27</f>
        <v>45</v>
      </c>
      <c r="D26" s="13">
        <f>D27</f>
        <v>9.14</v>
      </c>
      <c r="E26" s="13">
        <f>E27</f>
        <v>60</v>
      </c>
      <c r="F26" s="13">
        <f t="shared" si="0"/>
        <v>1.3333333333333333</v>
      </c>
      <c r="G26" s="13">
        <f t="shared" si="1"/>
        <v>6.5645514223194743</v>
      </c>
    </row>
    <row r="27" spans="1:7" x14ac:dyDescent="0.3">
      <c r="A27" s="2" t="s">
        <v>46</v>
      </c>
      <c r="B27" s="6" t="s">
        <v>47</v>
      </c>
      <c r="C27" s="12">
        <v>45</v>
      </c>
      <c r="D27" s="12">
        <v>9.14</v>
      </c>
      <c r="E27" s="12">
        <v>60</v>
      </c>
      <c r="F27" s="12">
        <f t="shared" si="0"/>
        <v>1.3333333333333333</v>
      </c>
      <c r="G27" s="12">
        <f t="shared" si="1"/>
        <v>6.5645514223194743</v>
      </c>
    </row>
    <row r="28" spans="1:7" x14ac:dyDescent="0.3">
      <c r="A28" s="4" t="s">
        <v>48</v>
      </c>
      <c r="B28" s="5" t="s">
        <v>49</v>
      </c>
      <c r="C28" s="13">
        <f>C29+C30+C31+C32</f>
        <v>188525.39</v>
      </c>
      <c r="D28" s="13">
        <f>D29+D30+D31+D32</f>
        <v>181983.16</v>
      </c>
      <c r="E28" s="13">
        <f>E29+E30+E31+E32</f>
        <v>178185.34</v>
      </c>
      <c r="F28" s="13">
        <f t="shared" si="0"/>
        <v>0.94515301095518212</v>
      </c>
      <c r="G28" s="13">
        <f t="shared" si="1"/>
        <v>0.97913092618020259</v>
      </c>
    </row>
    <row r="29" spans="1:7" x14ac:dyDescent="0.3">
      <c r="A29" s="2" t="s">
        <v>74</v>
      </c>
      <c r="B29" s="6" t="s">
        <v>75</v>
      </c>
      <c r="C29" s="12">
        <v>70827.98</v>
      </c>
      <c r="D29" s="12">
        <v>72451.92</v>
      </c>
      <c r="E29" s="12">
        <v>68810.59</v>
      </c>
      <c r="F29" s="12">
        <f t="shared" si="0"/>
        <v>0.97151704735896749</v>
      </c>
      <c r="G29" s="12">
        <f t="shared" si="1"/>
        <v>0.94974142852252907</v>
      </c>
    </row>
    <row r="30" spans="1:7" x14ac:dyDescent="0.3">
      <c r="A30" s="2" t="s">
        <v>76</v>
      </c>
      <c r="B30" s="6" t="s">
        <v>77</v>
      </c>
      <c r="C30" s="12">
        <v>99959.39</v>
      </c>
      <c r="D30" s="12">
        <v>97174.48</v>
      </c>
      <c r="E30" s="12">
        <v>98974.98</v>
      </c>
      <c r="F30" s="12">
        <f t="shared" si="0"/>
        <v>0.99015190068686887</v>
      </c>
      <c r="G30" s="12">
        <f t="shared" si="1"/>
        <v>1.0185285272429552</v>
      </c>
    </row>
    <row r="31" spans="1:7" x14ac:dyDescent="0.3">
      <c r="A31" s="2" t="s">
        <v>50</v>
      </c>
      <c r="B31" s="6" t="s">
        <v>51</v>
      </c>
      <c r="C31" s="12">
        <v>1209.45</v>
      </c>
      <c r="D31" s="12">
        <v>1021.73</v>
      </c>
      <c r="E31" s="12">
        <v>1076.5</v>
      </c>
      <c r="F31" s="12">
        <f t="shared" si="0"/>
        <v>0.89007400057877539</v>
      </c>
      <c r="G31" s="12">
        <f t="shared" si="1"/>
        <v>1.0536051598758966</v>
      </c>
    </row>
    <row r="32" spans="1:7" x14ac:dyDescent="0.3">
      <c r="A32" s="2" t="s">
        <v>52</v>
      </c>
      <c r="B32" s="6" t="s">
        <v>53</v>
      </c>
      <c r="C32" s="12">
        <v>16528.57</v>
      </c>
      <c r="D32" s="12">
        <v>11335.03</v>
      </c>
      <c r="E32" s="12">
        <v>9323.27</v>
      </c>
      <c r="F32" s="12">
        <f t="shared" si="0"/>
        <v>0.56406997096542533</v>
      </c>
      <c r="G32" s="12">
        <f t="shared" si="1"/>
        <v>0.82251833475517933</v>
      </c>
    </row>
    <row r="33" spans="1:7" x14ac:dyDescent="0.3">
      <c r="A33" s="4" t="s">
        <v>54</v>
      </c>
      <c r="B33" s="5" t="s">
        <v>55</v>
      </c>
      <c r="C33" s="13">
        <f>C34+C35</f>
        <v>7454.5</v>
      </c>
      <c r="D33" s="13">
        <f>D34+D35</f>
        <v>5758.56</v>
      </c>
      <c r="E33" s="13">
        <f>E34+E35</f>
        <v>7197.81</v>
      </c>
      <c r="F33" s="13">
        <f t="shared" si="0"/>
        <v>0.96556576564491248</v>
      </c>
      <c r="G33" s="13">
        <f t="shared" si="1"/>
        <v>1.2499322747353505</v>
      </c>
    </row>
    <row r="34" spans="1:7" x14ac:dyDescent="0.3">
      <c r="A34" s="2" t="s">
        <v>95</v>
      </c>
      <c r="B34" s="6" t="s">
        <v>94</v>
      </c>
      <c r="C34" s="12">
        <v>7122.84</v>
      </c>
      <c r="D34" s="12">
        <v>5634.56</v>
      </c>
      <c r="E34" s="12">
        <v>6997.81</v>
      </c>
      <c r="F34" s="12">
        <f t="shared" si="0"/>
        <v>0.98244660837531106</v>
      </c>
      <c r="G34" s="12">
        <f t="shared" si="1"/>
        <v>1.241944357678328</v>
      </c>
    </row>
    <row r="35" spans="1:7" x14ac:dyDescent="0.3">
      <c r="A35" s="2" t="s">
        <v>56</v>
      </c>
      <c r="B35" s="6" t="s">
        <v>57</v>
      </c>
      <c r="C35" s="12">
        <v>331.66</v>
      </c>
      <c r="D35" s="12">
        <v>124</v>
      </c>
      <c r="E35" s="12">
        <v>200</v>
      </c>
      <c r="F35" s="12">
        <f t="shared" si="0"/>
        <v>0.60302719652656334</v>
      </c>
      <c r="G35" s="12">
        <f t="shared" si="1"/>
        <v>1.6129032258064515</v>
      </c>
    </row>
    <row r="36" spans="1:7" x14ac:dyDescent="0.3">
      <c r="A36" s="4" t="s">
        <v>58</v>
      </c>
      <c r="B36" s="5" t="s">
        <v>59</v>
      </c>
      <c r="C36" s="13">
        <f>C37</f>
        <v>38.83</v>
      </c>
      <c r="D36" s="13">
        <f>D37</f>
        <v>49.5</v>
      </c>
      <c r="E36" s="13">
        <f>E37</f>
        <v>90</v>
      </c>
      <c r="F36" s="13">
        <f t="shared" si="0"/>
        <v>2.3177955189286634</v>
      </c>
      <c r="G36" s="13">
        <f t="shared" si="1"/>
        <v>1.8181818181818181</v>
      </c>
    </row>
    <row r="37" spans="1:7" x14ac:dyDescent="0.3">
      <c r="A37" s="2" t="s">
        <v>60</v>
      </c>
      <c r="B37" s="6" t="s">
        <v>61</v>
      </c>
      <c r="C37" s="12">
        <v>38.83</v>
      </c>
      <c r="D37" s="12">
        <v>49.5</v>
      </c>
      <c r="E37" s="12">
        <v>90</v>
      </c>
      <c r="F37" s="12">
        <f t="shared" si="0"/>
        <v>2.3177955189286634</v>
      </c>
      <c r="G37" s="12">
        <f t="shared" si="1"/>
        <v>1.8181818181818181</v>
      </c>
    </row>
    <row r="38" spans="1:7" x14ac:dyDescent="0.3">
      <c r="A38" s="4" t="s">
        <v>62</v>
      </c>
      <c r="B38" s="5" t="s">
        <v>63</v>
      </c>
      <c r="C38" s="13">
        <f>C39+C40+C41+C42</f>
        <v>18090.54</v>
      </c>
      <c r="D38" s="13">
        <f>D39+D40+D41+D42</f>
        <v>16110.49</v>
      </c>
      <c r="E38" s="13">
        <f>E39+E40+E41+E42</f>
        <v>17267.849999999999</v>
      </c>
      <c r="F38" s="13">
        <f t="shared" si="0"/>
        <v>0.95452374555983388</v>
      </c>
      <c r="G38" s="13">
        <f t="shared" si="1"/>
        <v>1.0718389074447765</v>
      </c>
    </row>
    <row r="39" spans="1:7" x14ac:dyDescent="0.3">
      <c r="A39" s="2" t="s">
        <v>64</v>
      </c>
      <c r="B39" s="6" t="s">
        <v>65</v>
      </c>
      <c r="C39" s="12">
        <v>163.22999999999999</v>
      </c>
      <c r="D39" s="12">
        <v>137.09</v>
      </c>
      <c r="E39" s="12">
        <v>132.55000000000001</v>
      </c>
      <c r="F39" s="12">
        <f t="shared" si="0"/>
        <v>0.81204435459168056</v>
      </c>
      <c r="G39" s="12">
        <f t="shared" si="1"/>
        <v>0.96688306951637615</v>
      </c>
    </row>
    <row r="40" spans="1:7" x14ac:dyDescent="0.3">
      <c r="A40" s="2" t="s">
        <v>66</v>
      </c>
      <c r="B40" s="6" t="s">
        <v>67</v>
      </c>
      <c r="C40" s="12">
        <v>11706.59</v>
      </c>
      <c r="D40" s="12">
        <v>9827.6299999999992</v>
      </c>
      <c r="E40" s="12">
        <v>9182.5</v>
      </c>
      <c r="F40" s="12">
        <f t="shared" si="0"/>
        <v>0.78438725538350618</v>
      </c>
      <c r="G40" s="12">
        <f t="shared" si="1"/>
        <v>0.93435548550362613</v>
      </c>
    </row>
    <row r="41" spans="1:7" x14ac:dyDescent="0.3">
      <c r="A41" s="2" t="s">
        <v>68</v>
      </c>
      <c r="B41" s="6" t="s">
        <v>69</v>
      </c>
      <c r="C41" s="12">
        <v>6164.81</v>
      </c>
      <c r="D41" s="12">
        <v>6143.5</v>
      </c>
      <c r="E41" s="12">
        <v>7952.8</v>
      </c>
      <c r="F41" s="12">
        <f t="shared" si="0"/>
        <v>1.290031647366261</v>
      </c>
      <c r="G41" s="12">
        <f t="shared" si="1"/>
        <v>1.2945063888662816</v>
      </c>
    </row>
    <row r="42" spans="1:7" x14ac:dyDescent="0.3">
      <c r="A42" s="2" t="s">
        <v>70</v>
      </c>
      <c r="B42" s="6" t="s">
        <v>71</v>
      </c>
      <c r="C42" s="12">
        <v>55.91</v>
      </c>
      <c r="D42" s="12">
        <v>2.27</v>
      </c>
      <c r="E42" s="12">
        <v>0</v>
      </c>
      <c r="F42" s="12">
        <f t="shared" si="0"/>
        <v>0</v>
      </c>
      <c r="G42" s="12">
        <f t="shared" si="1"/>
        <v>0</v>
      </c>
    </row>
    <row r="43" spans="1:7" x14ac:dyDescent="0.3">
      <c r="A43" s="4" t="s">
        <v>97</v>
      </c>
      <c r="B43" s="5" t="s">
        <v>96</v>
      </c>
      <c r="C43" s="13">
        <f>C44+C45</f>
        <v>33732.700000000004</v>
      </c>
      <c r="D43" s="13">
        <f>D44+D45</f>
        <v>26146.75</v>
      </c>
      <c r="E43" s="13">
        <f>E44+E45</f>
        <v>22265</v>
      </c>
      <c r="F43" s="13">
        <f t="shared" si="0"/>
        <v>0.66004203636234271</v>
      </c>
      <c r="G43" s="13">
        <f t="shared" si="1"/>
        <v>0.85153986633137957</v>
      </c>
    </row>
    <row r="44" spans="1:7" x14ac:dyDescent="0.3">
      <c r="A44" s="2" t="s">
        <v>78</v>
      </c>
      <c r="B44" s="6" t="s">
        <v>79</v>
      </c>
      <c r="C44" s="12">
        <v>946.22</v>
      </c>
      <c r="D44" s="12">
        <v>532.61</v>
      </c>
      <c r="E44" s="12">
        <v>200</v>
      </c>
      <c r="F44" s="12">
        <f t="shared" si="0"/>
        <v>0.21136733529200397</v>
      </c>
      <c r="G44" s="12">
        <f t="shared" si="1"/>
        <v>0.37550928446705845</v>
      </c>
    </row>
    <row r="45" spans="1:7" x14ac:dyDescent="0.3">
      <c r="A45" s="2" t="s">
        <v>72</v>
      </c>
      <c r="B45" s="6" t="s">
        <v>73</v>
      </c>
      <c r="C45" s="12">
        <v>32786.480000000003</v>
      </c>
      <c r="D45" s="12">
        <v>25614.14</v>
      </c>
      <c r="E45" s="12">
        <v>22065</v>
      </c>
      <c r="F45" s="12">
        <f t="shared" si="0"/>
        <v>0.67299081816651252</v>
      </c>
      <c r="G45" s="12">
        <f t="shared" si="1"/>
        <v>0.86143825246523997</v>
      </c>
    </row>
    <row r="46" spans="1:7" x14ac:dyDescent="0.3">
      <c r="A46" s="4" t="s">
        <v>80</v>
      </c>
      <c r="B46" s="5" t="s">
        <v>81</v>
      </c>
      <c r="C46" s="13">
        <f>C47</f>
        <v>3867.2</v>
      </c>
      <c r="D46" s="13">
        <f>D47</f>
        <v>4027.79</v>
      </c>
      <c r="E46" s="13">
        <f>E47</f>
        <v>4113.38</v>
      </c>
      <c r="F46" s="13">
        <f t="shared" si="0"/>
        <v>1.0636584609019446</v>
      </c>
      <c r="G46" s="13">
        <f t="shared" si="1"/>
        <v>1.021249866552129</v>
      </c>
    </row>
    <row r="47" spans="1:7" x14ac:dyDescent="0.3">
      <c r="A47" s="2" t="s">
        <v>82</v>
      </c>
      <c r="B47" s="6" t="s">
        <v>83</v>
      </c>
      <c r="C47" s="12">
        <v>3867.2</v>
      </c>
      <c r="D47" s="12">
        <v>4027.79</v>
      </c>
      <c r="E47" s="12">
        <v>4113.38</v>
      </c>
      <c r="F47" s="12">
        <f t="shared" si="0"/>
        <v>1.0636584609019446</v>
      </c>
      <c r="G47" s="12">
        <f t="shared" si="1"/>
        <v>1.021249866552129</v>
      </c>
    </row>
    <row r="48" spans="1:7" x14ac:dyDescent="0.3">
      <c r="A48" s="9" t="s">
        <v>87</v>
      </c>
      <c r="B48" s="10"/>
      <c r="C48" s="14">
        <f>C2+C10+C12+C16+C21+C26+C28+C33+C36+C38+C43+C46</f>
        <v>492054.45000000007</v>
      </c>
      <c r="D48" s="14">
        <f>D2+D10+D12+D16+D21+D26+D28+D33+D36+D38+D43+D46</f>
        <v>401739.01</v>
      </c>
      <c r="E48" s="14">
        <f>E2+E10+E12+E16+E21+E26+E28+E33+E36+E38+E43+E46</f>
        <v>374741.17</v>
      </c>
      <c r="F48" s="15">
        <f t="shared" si="0"/>
        <v>0.76158475957284799</v>
      </c>
      <c r="G48" s="15">
        <f t="shared" si="1"/>
        <v>0.93279756426939964</v>
      </c>
    </row>
  </sheetData>
  <pageMargins left="0.7" right="0.7" top="0.75" bottom="0.75" header="0.3" footer="0.3"/>
  <pageSetup paperSize="9"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2016-01-12T11:05:57Z</dcterms:modified>
</cp:coreProperties>
</file>