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Отчет" sheetId="1" r:id="rId1"/>
    <sheet name="Диаграмма" sheetId="2" r:id="rId2"/>
    <sheet name="Лист1" sheetId="3" r:id="rId3"/>
  </sheets>
  <definedNames>
    <definedName name="_xlnm._FilterDatabase" localSheetId="2" hidden="1">'Лист1'!$A$1:$B$4</definedName>
    <definedName name="_xlnm._FilterDatabase" localSheetId="0" hidden="1">'Отчет'!$A$3:$X$8</definedName>
  </definedNames>
  <calcPr fullCalcOnLoad="1"/>
</workbook>
</file>

<file path=xl/sharedStrings.xml><?xml version="1.0" encoding="utf-8"?>
<sst xmlns="http://schemas.openxmlformats.org/spreadsheetml/2006/main" count="60" uniqueCount="37">
  <si>
    <t>Код ведомства</t>
  </si>
  <si>
    <t>Р1</t>
  </si>
  <si>
    <t>Р2</t>
  </si>
  <si>
    <t xml:space="preserve">Р3 </t>
  </si>
  <si>
    <t>Р4</t>
  </si>
  <si>
    <t>Р5</t>
  </si>
  <si>
    <t>Р6</t>
  </si>
  <si>
    <t>Р7</t>
  </si>
  <si>
    <t>Р8</t>
  </si>
  <si>
    <t>Р9</t>
  </si>
  <si>
    <t>Р10</t>
  </si>
  <si>
    <t>Р11</t>
  </si>
  <si>
    <t>Р12</t>
  </si>
  <si>
    <t>Р13</t>
  </si>
  <si>
    <t>Р14</t>
  </si>
  <si>
    <t>Р15</t>
  </si>
  <si>
    <t>Итого баллов</t>
  </si>
  <si>
    <t>Места</t>
  </si>
  <si>
    <t>-</t>
  </si>
  <si>
    <t>Среднее значение оценки</t>
  </si>
  <si>
    <t>Максимальное значение оценки</t>
  </si>
  <si>
    <t>914</t>
  </si>
  <si>
    <t>915</t>
  </si>
  <si>
    <t>916</t>
  </si>
  <si>
    <t>Администрация ЗАТО Видяево *</t>
  </si>
  <si>
    <t>Совет депутатов ЗАТО Видяево</t>
  </si>
  <si>
    <t>Финансовый отдел администрации ЗАТО Видяево</t>
  </si>
  <si>
    <t>Наименование ГРБС</t>
  </si>
  <si>
    <t>Оценка качества финансового менеджмента, осуществляемого главными распорядителями средств  бюджета ЗАТО Видяево</t>
  </si>
  <si>
    <t>*- главные распорядители средств бюджета ЗАТО Видяево имеющие подведомственные учреждения</t>
  </si>
  <si>
    <t xml:space="preserve">Администрация ЗАТО Видяево </t>
  </si>
  <si>
    <t>Оценка качества финансового менеджмента ГРБС</t>
  </si>
  <si>
    <t>Максимально возможное количество баллов</t>
  </si>
  <si>
    <t>Количество показателей, используемых в оценке ГРБС</t>
  </si>
  <si>
    <t>Оценка показателей ГРБС</t>
  </si>
  <si>
    <t>Финансовый отдел Администрации ЗАТО Видяево</t>
  </si>
  <si>
    <t>(сводная таблица значений на 01.10.2017 года)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</si>
</sst>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name val="Times New Roman"/>
      <family val="1"/>
    </font>
    <font>
      <sz val="12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b/>
      <sz val="17"/>
      <color indexed="8"/>
      <name val="Calibri"/>
      <family val="0"/>
    </font>
    <font>
      <b/>
      <i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49" fontId="2" fillId="0" borderId="11" xfId="0" applyNumberFormat="1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2" fontId="6" fillId="0" borderId="15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49" fontId="7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49" fontId="7" fillId="33" borderId="11" xfId="0" applyNumberFormat="1" applyFont="1" applyFill="1" applyBorder="1" applyAlignment="1">
      <alignment horizontal="center"/>
    </xf>
    <xf numFmtId="49" fontId="7" fillId="33" borderId="11" xfId="0" applyNumberFormat="1" applyFont="1" applyFill="1" applyBorder="1" applyAlignment="1">
      <alignment horizontal="left" vertical="top" wrapText="1"/>
    </xf>
    <xf numFmtId="3" fontId="7" fillId="33" borderId="11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172" fontId="10" fillId="33" borderId="11" xfId="0" applyNumberFormat="1" applyFont="1" applyFill="1" applyBorder="1" applyAlignment="1">
      <alignment horizontal="center" vertical="center"/>
    </xf>
    <xf numFmtId="1" fontId="7" fillId="33" borderId="11" xfId="0" applyNumberFormat="1" applyFont="1" applyFill="1" applyBorder="1" applyAlignment="1">
      <alignment horizontal="center" vertical="center"/>
    </xf>
    <xf numFmtId="2" fontId="7" fillId="33" borderId="11" xfId="0" applyNumberFormat="1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1" fillId="33" borderId="0" xfId="0" applyFont="1" applyFill="1" applyAlignment="1">
      <alignment/>
    </xf>
    <xf numFmtId="3" fontId="6" fillId="33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172" fontId="8" fillId="33" borderId="11" xfId="0" applyNumberFormat="1" applyFont="1" applyFill="1" applyBorder="1" applyAlignment="1">
      <alignment horizontal="center" vertical="center"/>
    </xf>
    <xf numFmtId="1" fontId="6" fillId="33" borderId="11" xfId="0" applyNumberFormat="1" applyFont="1" applyFill="1" applyBorder="1" applyAlignment="1">
      <alignment horizontal="center" vertical="center"/>
    </xf>
    <xf numFmtId="2" fontId="6" fillId="33" borderId="11" xfId="0" applyNumberFormat="1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0" fontId="49" fillId="33" borderId="11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/>
    </xf>
    <xf numFmtId="0" fontId="7" fillId="0" borderId="0" xfId="0" applyFont="1" applyFill="1" applyAlignment="1" quotePrefix="1">
      <alignment wrapText="1"/>
    </xf>
    <xf numFmtId="0" fontId="4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18" xfId="0" applyFont="1" applyFill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Сводный рейтинг главных распорядителей бюджетных средств  по итогам оценки качества финансового менеджмента на 01.10.2017 года
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675"/>
          <c:y val="0.17325"/>
          <c:w val="0.75725"/>
          <c:h val="0.822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Лист1!$A$2:$A$4</c:f>
              <c:strCache>
                <c:ptCount val="3"/>
                <c:pt idx="0">
                  <c:v>Администрация ЗАТО Видяево </c:v>
                </c:pt>
                <c:pt idx="1">
                  <c:v>Совет депутатов ЗАТО Видяево</c:v>
                </c:pt>
                <c:pt idx="2">
                  <c:v>Финансовый отдел Администрации ЗАТО Видяево</c:v>
                </c:pt>
              </c:strCache>
            </c:strRef>
          </c:cat>
          <c:val>
            <c:numRef>
              <c:f>Лист1!$B$2:$B$4</c:f>
              <c:numCache>
                <c:ptCount val="3"/>
                <c:pt idx="0">
                  <c:v>65.46</c:v>
                </c:pt>
                <c:pt idx="1">
                  <c:v>93.45</c:v>
                </c:pt>
                <c:pt idx="2">
                  <c:v>100</c:v>
                </c:pt>
              </c:numCache>
            </c:numRef>
          </c:val>
        </c:ser>
        <c:overlap val="100"/>
        <c:gapWidth val="75"/>
        <c:axId val="25097829"/>
        <c:axId val="24553870"/>
      </c:barChart>
      <c:catAx>
        <c:axId val="2509782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553870"/>
        <c:crosses val="autoZero"/>
        <c:auto val="1"/>
        <c:lblOffset val="100"/>
        <c:tickLblSkip val="1"/>
        <c:noMultiLvlLbl val="0"/>
      </c:catAx>
      <c:valAx>
        <c:axId val="24553870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5097829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7" right="0.7" top="0.75" bottom="0.75" header="0.3" footer="0.3"/>
  <pageSetup fitToHeight="0" fitToWidth="0"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0.81875</cdr:x>
      <cdr:y>0.85175</cdr:y>
    </cdr:from>
    <cdr:to>
      <cdr:x>1</cdr:x>
      <cdr:y>0.937</cdr:y>
    </cdr:to>
    <cdr:sp>
      <cdr:nvSpPr>
        <cdr:cNvPr id="1" name="Скругленный прямоугольник 3"/>
        <cdr:cNvSpPr>
          <a:spLocks/>
        </cdr:cNvSpPr>
      </cdr:nvSpPr>
      <cdr:spPr>
        <a:xfrm>
          <a:off x="7686675" y="5248275"/>
          <a:ext cx="1704975" cy="523875"/>
        </a:xfrm>
        <a:prstGeom prst="roundRect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Среднее значение  86,31</a:t>
          </a:r>
        </a:p>
      </cdr:txBody>
    </cdr:sp>
  </cdr:relSizeAnchor>
  <cdr:relSizeAnchor xmlns:cdr="http://schemas.openxmlformats.org/drawingml/2006/chartDrawing">
    <cdr:from>
      <cdr:x>0.87</cdr:x>
      <cdr:y>0.17975</cdr:y>
    </cdr:from>
    <cdr:to>
      <cdr:x>0.87125</cdr:x>
      <cdr:y>0.95725</cdr:y>
    </cdr:to>
    <cdr:sp>
      <cdr:nvSpPr>
        <cdr:cNvPr id="2" name="Прямая соединительная линия 2"/>
        <cdr:cNvSpPr>
          <a:spLocks/>
        </cdr:cNvSpPr>
      </cdr:nvSpPr>
      <cdr:spPr>
        <a:xfrm flipV="1">
          <a:off x="8162925" y="1104900"/>
          <a:ext cx="9525" cy="4800600"/>
        </a:xfrm>
        <a:prstGeom prst="line">
          <a:avLst/>
        </a:prstGeom>
        <a:noFill/>
        <a:ln w="12700" cmpd="sng">
          <a:solidFill>
            <a:srgbClr val="BE4B48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2" sqref="A2:V2"/>
    </sheetView>
  </sheetViews>
  <sheetFormatPr defaultColWidth="9.140625" defaultRowHeight="15"/>
  <cols>
    <col min="1" max="1" width="9.140625" style="4" customWidth="1"/>
    <col min="2" max="2" width="39.28125" style="5" customWidth="1"/>
    <col min="3" max="3" width="3.28125" style="4" customWidth="1"/>
    <col min="4" max="4" width="3.7109375" style="4" customWidth="1"/>
    <col min="5" max="6" width="3.8515625" style="4" customWidth="1"/>
    <col min="7" max="10" width="3.7109375" style="4" customWidth="1"/>
    <col min="11" max="11" width="4.421875" style="4" customWidth="1"/>
    <col min="12" max="12" width="4.140625" style="4" customWidth="1"/>
    <col min="13" max="13" width="3.7109375" style="4" customWidth="1"/>
    <col min="14" max="14" width="4.7109375" style="4" customWidth="1"/>
    <col min="15" max="15" width="3.57421875" style="4" customWidth="1"/>
    <col min="16" max="17" width="3.7109375" style="4" customWidth="1"/>
    <col min="18" max="18" width="12.140625" style="4" customWidth="1"/>
    <col min="19" max="19" width="8.8515625" style="4" customWidth="1"/>
    <col min="20" max="20" width="15.140625" style="4" customWidth="1"/>
    <col min="21" max="21" width="12.57421875" style="4" customWidth="1"/>
    <col min="22" max="22" width="16.00390625" style="4" customWidth="1"/>
    <col min="23" max="23" width="7.57421875" style="6" hidden="1" customWidth="1"/>
    <col min="24" max="24" width="9.140625" style="4" customWidth="1"/>
    <col min="25" max="25" width="9.140625" style="2" customWidth="1"/>
    <col min="26" max="26" width="9.140625" style="3" customWidth="1"/>
  </cols>
  <sheetData>
    <row r="1" spans="1:22" ht="15">
      <c r="A1" s="49" t="s">
        <v>28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</row>
    <row r="2" spans="1:22" ht="15">
      <c r="A2" s="50" t="s">
        <v>36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</row>
    <row r="3" spans="1:26" s="18" customFormat="1" ht="112.5" customHeight="1">
      <c r="A3" s="9" t="s">
        <v>0</v>
      </c>
      <c r="B3" s="10" t="s">
        <v>27</v>
      </c>
      <c r="C3" s="11" t="s">
        <v>1</v>
      </c>
      <c r="D3" s="11" t="s">
        <v>2</v>
      </c>
      <c r="E3" s="11" t="s">
        <v>3</v>
      </c>
      <c r="F3" s="11" t="s">
        <v>4</v>
      </c>
      <c r="G3" s="11" t="s">
        <v>5</v>
      </c>
      <c r="H3" s="11" t="s">
        <v>6</v>
      </c>
      <c r="I3" s="11" t="s">
        <v>7</v>
      </c>
      <c r="J3" s="11" t="s">
        <v>8</v>
      </c>
      <c r="K3" s="11" t="s">
        <v>9</v>
      </c>
      <c r="L3" s="11" t="s">
        <v>10</v>
      </c>
      <c r="M3" s="11" t="s">
        <v>11</v>
      </c>
      <c r="N3" s="11" t="s">
        <v>12</v>
      </c>
      <c r="O3" s="11" t="s">
        <v>13</v>
      </c>
      <c r="P3" s="11" t="s">
        <v>14</v>
      </c>
      <c r="Q3" s="11" t="s">
        <v>15</v>
      </c>
      <c r="R3" s="12" t="s">
        <v>32</v>
      </c>
      <c r="S3" s="13" t="s">
        <v>16</v>
      </c>
      <c r="T3" s="9" t="s">
        <v>33</v>
      </c>
      <c r="U3" s="9" t="s">
        <v>34</v>
      </c>
      <c r="V3" s="46" t="s">
        <v>31</v>
      </c>
      <c r="W3" s="14" t="s">
        <v>17</v>
      </c>
      <c r="X3" s="15"/>
      <c r="Y3" s="16"/>
      <c r="Z3" s="17"/>
    </row>
    <row r="4" spans="1:25" s="36" customFormat="1" ht="15.75">
      <c r="A4" s="27" t="s">
        <v>21</v>
      </c>
      <c r="B4" s="28" t="s">
        <v>24</v>
      </c>
      <c r="C4" s="29">
        <v>2</v>
      </c>
      <c r="D4" s="29">
        <v>5</v>
      </c>
      <c r="E4" s="29">
        <v>5</v>
      </c>
      <c r="F4" s="29">
        <v>2</v>
      </c>
      <c r="G4" s="29">
        <v>5</v>
      </c>
      <c r="H4" s="29">
        <v>0</v>
      </c>
      <c r="I4" s="29">
        <v>0</v>
      </c>
      <c r="J4" s="29">
        <v>0</v>
      </c>
      <c r="K4" s="29" t="s">
        <v>18</v>
      </c>
      <c r="L4" s="29" t="s">
        <v>18</v>
      </c>
      <c r="M4" s="30" t="s">
        <v>18</v>
      </c>
      <c r="N4" s="30" t="s">
        <v>18</v>
      </c>
      <c r="O4" s="29" t="s">
        <v>18</v>
      </c>
      <c r="P4" s="29">
        <v>5</v>
      </c>
      <c r="Q4" s="29">
        <v>5</v>
      </c>
      <c r="R4" s="30">
        <f>T4*5</f>
        <v>50</v>
      </c>
      <c r="S4" s="31">
        <f>SUM(C4:Q4)</f>
        <v>29</v>
      </c>
      <c r="T4" s="32">
        <f>15-COUNTIF(C4:Q4,"-")</f>
        <v>10</v>
      </c>
      <c r="U4" s="33">
        <f>ROUND(S4/T4,2)</f>
        <v>2.9</v>
      </c>
      <c r="V4" s="33">
        <f>U4/$U$7*100</f>
        <v>65.46275395033861</v>
      </c>
      <c r="W4" s="30">
        <v>15</v>
      </c>
      <c r="X4" s="34"/>
      <c r="Y4" s="35"/>
    </row>
    <row r="5" spans="1:25" s="36" customFormat="1" ht="31.5">
      <c r="A5" s="27" t="s">
        <v>22</v>
      </c>
      <c r="B5" s="28" t="s">
        <v>26</v>
      </c>
      <c r="C5" s="29">
        <v>5</v>
      </c>
      <c r="D5" s="29">
        <v>5</v>
      </c>
      <c r="E5" s="29">
        <v>5</v>
      </c>
      <c r="F5" s="29">
        <v>1</v>
      </c>
      <c r="G5" s="29">
        <v>5</v>
      </c>
      <c r="H5" s="29" t="s">
        <v>18</v>
      </c>
      <c r="I5" s="29" t="s">
        <v>18</v>
      </c>
      <c r="J5" s="29" t="s">
        <v>18</v>
      </c>
      <c r="K5" s="29" t="s">
        <v>18</v>
      </c>
      <c r="L5" s="29" t="s">
        <v>18</v>
      </c>
      <c r="M5" s="30" t="s">
        <v>18</v>
      </c>
      <c r="N5" s="30" t="s">
        <v>18</v>
      </c>
      <c r="O5" s="29" t="s">
        <v>18</v>
      </c>
      <c r="P5" s="29">
        <v>5</v>
      </c>
      <c r="Q5" s="29">
        <v>5</v>
      </c>
      <c r="R5" s="30">
        <f>T5*5</f>
        <v>35</v>
      </c>
      <c r="S5" s="31">
        <f>SUM(C5:Q5)</f>
        <v>31</v>
      </c>
      <c r="T5" s="32">
        <f>15-COUNTIF(C5:Q5,"-")</f>
        <v>7</v>
      </c>
      <c r="U5" s="33">
        <f>ROUND(S5/T5,2)</f>
        <v>4.43</v>
      </c>
      <c r="V5" s="33">
        <f>U5/$U$7*100</f>
        <v>100</v>
      </c>
      <c r="W5" s="30">
        <v>4</v>
      </c>
      <c r="X5" s="34"/>
      <c r="Y5" s="35"/>
    </row>
    <row r="6" spans="1:25" s="44" customFormat="1" ht="15.75">
      <c r="A6" s="27" t="s">
        <v>23</v>
      </c>
      <c r="B6" s="28" t="s">
        <v>25</v>
      </c>
      <c r="C6" s="37">
        <v>3</v>
      </c>
      <c r="D6" s="37">
        <v>5</v>
      </c>
      <c r="E6" s="37">
        <v>5</v>
      </c>
      <c r="F6" s="37">
        <v>1</v>
      </c>
      <c r="G6" s="29">
        <v>5</v>
      </c>
      <c r="H6" s="37" t="s">
        <v>18</v>
      </c>
      <c r="I6" s="29" t="s">
        <v>18</v>
      </c>
      <c r="J6" s="37" t="s">
        <v>18</v>
      </c>
      <c r="K6" s="37" t="s">
        <v>18</v>
      </c>
      <c r="L6" s="37" t="s">
        <v>18</v>
      </c>
      <c r="M6" s="38" t="s">
        <v>18</v>
      </c>
      <c r="N6" s="30" t="s">
        <v>18</v>
      </c>
      <c r="O6" s="29" t="s">
        <v>18</v>
      </c>
      <c r="P6" s="29">
        <v>5</v>
      </c>
      <c r="Q6" s="29">
        <v>5</v>
      </c>
      <c r="R6" s="45">
        <f>T6*5</f>
        <v>35</v>
      </c>
      <c r="S6" s="39">
        <f>SUM(C6:Q6)</f>
        <v>29</v>
      </c>
      <c r="T6" s="40">
        <f>15-COUNTIF(C6:Q6,"-")</f>
        <v>7</v>
      </c>
      <c r="U6" s="33">
        <f>ROUND(S6/T6,2)</f>
        <v>4.14</v>
      </c>
      <c r="V6" s="41">
        <f>U6/$U$7*100</f>
        <v>93.45372460496614</v>
      </c>
      <c r="W6" s="30">
        <v>10</v>
      </c>
      <c r="X6" s="42"/>
      <c r="Y6" s="43"/>
    </row>
    <row r="7" spans="1:26" s="24" customFormat="1" ht="47.25">
      <c r="A7" s="19"/>
      <c r="B7" s="48" t="s">
        <v>29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52" t="s">
        <v>20</v>
      </c>
      <c r="S7" s="52"/>
      <c r="T7" s="53"/>
      <c r="U7" s="21">
        <f>MAX(U4:U6)</f>
        <v>4.43</v>
      </c>
      <c r="V7" s="47">
        <f>MAX(V4:V6,)</f>
        <v>100</v>
      </c>
      <c r="W7" s="22"/>
      <c r="X7" s="20"/>
      <c r="Y7" s="23"/>
      <c r="Z7" s="20"/>
    </row>
    <row r="8" spans="1:26" s="18" customFormat="1" ht="15.75">
      <c r="A8" s="25"/>
      <c r="B8" s="26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54" t="s">
        <v>19</v>
      </c>
      <c r="S8" s="54"/>
      <c r="T8" s="54"/>
      <c r="U8" s="55"/>
      <c r="V8" s="41">
        <f>AVERAGE(V4:V6)</f>
        <v>86.30549285176824</v>
      </c>
      <c r="W8" s="22"/>
      <c r="X8" s="20"/>
      <c r="Y8" s="16"/>
      <c r="Z8" s="17"/>
    </row>
  </sheetData>
  <sheetProtection/>
  <autoFilter ref="A3:X8"/>
  <mergeCells count="4">
    <mergeCell ref="A1:V1"/>
    <mergeCell ref="A2:V2"/>
    <mergeCell ref="R7:T7"/>
    <mergeCell ref="R8:U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39.28125" style="0" customWidth="1"/>
    <col min="2" max="2" width="15.8515625" style="0" customWidth="1"/>
  </cols>
  <sheetData>
    <row r="1" spans="1:2" ht="51">
      <c r="A1" s="1" t="s">
        <v>27</v>
      </c>
      <c r="B1" s="1" t="s">
        <v>31</v>
      </c>
    </row>
    <row r="2" spans="1:2" ht="15">
      <c r="A2" s="7" t="s">
        <v>30</v>
      </c>
      <c r="B2" s="8">
        <v>65.46</v>
      </c>
    </row>
    <row r="3" spans="1:2" ht="15">
      <c r="A3" s="7" t="s">
        <v>25</v>
      </c>
      <c r="B3" s="8">
        <v>93.45</v>
      </c>
    </row>
    <row r="4" spans="1:2" ht="25.5">
      <c r="A4" s="7" t="s">
        <v>35</v>
      </c>
      <c r="B4" s="8">
        <v>100</v>
      </c>
    </row>
  </sheetData>
  <sheetProtection/>
  <autoFilter ref="A1:B4">
    <sortState ref="A2:B4">
      <sortCondition sortBy="value" ref="B2:B4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Базась Александра Юрьевна</dc:creator>
  <cp:keywords/>
  <dc:description/>
  <cp:lastModifiedBy>Матвеева И.А</cp:lastModifiedBy>
  <cp:lastPrinted>2016-10-25T11:44:05Z</cp:lastPrinted>
  <dcterms:created xsi:type="dcterms:W3CDTF">2011-11-10T17:09:59Z</dcterms:created>
  <dcterms:modified xsi:type="dcterms:W3CDTF">2017-10-26T13:30:40Z</dcterms:modified>
  <cp:category/>
  <cp:version/>
  <cp:contentType/>
  <cp:contentStatus/>
</cp:coreProperties>
</file>