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<sst xmlns="http://schemas.openxmlformats.org/spreadsheetml/2006/main" count="45" uniqueCount="36">
  <si>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</si>
  <si>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</si>
  <si>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</si>
  <si>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</si>
  <si>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</si>
  <si>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</si>
  <si>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</si>
  <si>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</si>
  <si>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</si>
  <si>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</si>
  <si>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</si>
  <si>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</si>
  <si>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</si>
  <si>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</si>
  <si>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</si>
  <si>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</si>
  <si>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</si>
  <si>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</si>
  <si>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</si>
  <si>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</si>
  <si>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</si>
  <si>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</si>
  <si>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</si>
  <si>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</si>
  <si>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</si>
  <si>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</si>
  <si>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</si>
  <si>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</si>
  <si>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</si>
  <si>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</si>
  <si>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</si>
  <si>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</si>
  <si>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</si>
  <si>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</si>
  <si>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</si>
  <si>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01.01.2017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</si>
</sst>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01.01.2017 года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066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Финансовый отдел Администрации ЗАТО Видяево</c:v>
                </c:pt>
                <c:pt idx="2">
                  <c:v>Совет депутатов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78.53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52199323"/>
        <c:axId val="31860"/>
      </c:barChart>
      <c:catAx>
        <c:axId val="521993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31860"/>
        <c:crosses val="autoZero"/>
        <c:auto val="1"/>
        <c:lblOffset val="100"/>
        <c:tickLblSkip val="1"/>
        <c:noMultiLvlLbl val="0"/>
      </c:catAx>
      <c:valAx>
        <c:axId val="3186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1993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96200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92,84
</a:t>
          </a:r>
        </a:p>
      </cdr:txBody>
    </cdr:sp>
  </cdr:relSizeAnchor>
  <cdr:relSizeAnchor xmlns:cdr="http://schemas.openxmlformats.org/drawingml/2006/chartDrawing">
    <cdr:from>
      <cdr:x>0.91375</cdr:x>
      <cdr:y>0.17425</cdr:y>
    </cdr:from>
    <cdr:to>
      <cdr:x>0.91525</cdr:x>
      <cdr:y>0.99575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572500" y="1066800"/>
          <a:ext cx="9525" cy="5067300"/>
        </a:xfrm>
        <a:prstGeom prst="line">
          <a:avLst/>
        </a:prstGeom>
        <a:noFill/>
        <a:ln w="12700" cmpd="sng">
          <a:solidFill>
            <a:srgbClr val="0000B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B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FF00"/>
      </a:accent6>
      <a:hlink>
        <a:srgbClr val="FFFF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8" sqref="J8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.7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7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5" t="s">
        <v>30</v>
      </c>
      <c r="W3" s="13" t="s">
        <v>17</v>
      </c>
      <c r="X3" s="14"/>
      <c r="Y3" s="15"/>
      <c r="Z3" s="16"/>
    </row>
    <row r="4" spans="1:25" s="35" customFormat="1" ht="15.75">
      <c r="A4" s="26" t="s">
        <v>21</v>
      </c>
      <c r="B4" s="27" t="s">
        <v>24</v>
      </c>
      <c r="C4" s="28">
        <v>1</v>
      </c>
      <c r="D4" s="28">
        <v>5</v>
      </c>
      <c r="E4" s="28">
        <v>5</v>
      </c>
      <c r="F4" s="28">
        <v>5</v>
      </c>
      <c r="G4" s="28">
        <v>5</v>
      </c>
      <c r="H4" s="28">
        <v>0</v>
      </c>
      <c r="I4" s="28">
        <v>0</v>
      </c>
      <c r="J4" s="28">
        <v>0</v>
      </c>
      <c r="K4" s="28">
        <v>5</v>
      </c>
      <c r="L4" s="28">
        <v>5</v>
      </c>
      <c r="M4" s="29">
        <v>5</v>
      </c>
      <c r="N4" s="29">
        <v>5</v>
      </c>
      <c r="O4" s="28">
        <v>5</v>
      </c>
      <c r="P4" s="28">
        <v>5</v>
      </c>
      <c r="Q4" s="28">
        <v>5</v>
      </c>
      <c r="R4" s="29">
        <f>T4*5</f>
        <v>75</v>
      </c>
      <c r="S4" s="30">
        <f>SUM(C4:Q4)</f>
        <v>56</v>
      </c>
      <c r="T4" s="31">
        <f>15-COUNTIF(C4:Q4,"-")</f>
        <v>15</v>
      </c>
      <c r="U4" s="32">
        <f>ROUND(S4/T4,2)</f>
        <v>3.73</v>
      </c>
      <c r="V4" s="32">
        <f>U4/$U$7*100</f>
        <v>78.52631578947368</v>
      </c>
      <c r="W4" s="29">
        <v>15</v>
      </c>
      <c r="X4" s="33"/>
      <c r="Y4" s="34"/>
    </row>
    <row r="5" spans="1:25" s="35" customFormat="1" ht="31.5">
      <c r="A5" s="26" t="s">
        <v>22</v>
      </c>
      <c r="B5" s="27" t="s">
        <v>34</v>
      </c>
      <c r="C5" s="28">
        <v>2</v>
      </c>
      <c r="D5" s="28">
        <v>5</v>
      </c>
      <c r="E5" s="28">
        <v>5</v>
      </c>
      <c r="F5" s="28">
        <v>5</v>
      </c>
      <c r="G5" s="28">
        <v>5</v>
      </c>
      <c r="H5" s="28" t="s">
        <v>18</v>
      </c>
      <c r="I5" s="28" t="s">
        <v>18</v>
      </c>
      <c r="J5" s="28" t="s">
        <v>18</v>
      </c>
      <c r="K5" s="28">
        <v>5</v>
      </c>
      <c r="L5" s="28">
        <v>5</v>
      </c>
      <c r="M5" s="29">
        <v>5</v>
      </c>
      <c r="N5" s="29">
        <v>5</v>
      </c>
      <c r="O5" s="28">
        <v>5</v>
      </c>
      <c r="P5" s="28">
        <v>5</v>
      </c>
      <c r="Q5" s="28">
        <v>5</v>
      </c>
      <c r="R5" s="29">
        <f>T5*5</f>
        <v>60</v>
      </c>
      <c r="S5" s="30">
        <f>SUM(C5:Q5)</f>
        <v>57</v>
      </c>
      <c r="T5" s="31">
        <f>15-COUNTIF(C5:Q5,"-")</f>
        <v>12</v>
      </c>
      <c r="U5" s="32">
        <f>ROUND(S5/T5,2)</f>
        <v>4.75</v>
      </c>
      <c r="V5" s="32">
        <f>U5/$U$7*100</f>
        <v>100</v>
      </c>
      <c r="W5" s="29">
        <v>4</v>
      </c>
      <c r="X5" s="33"/>
      <c r="Y5" s="34"/>
    </row>
    <row r="6" spans="1:25" s="43" customFormat="1" ht="15.75">
      <c r="A6" s="26" t="s">
        <v>23</v>
      </c>
      <c r="B6" s="27" t="s">
        <v>25</v>
      </c>
      <c r="C6" s="36">
        <v>2</v>
      </c>
      <c r="D6" s="36">
        <v>5</v>
      </c>
      <c r="E6" s="36">
        <v>5</v>
      </c>
      <c r="F6" s="36">
        <v>5</v>
      </c>
      <c r="G6" s="28">
        <v>5</v>
      </c>
      <c r="H6" s="36" t="s">
        <v>18</v>
      </c>
      <c r="I6" s="28" t="s">
        <v>18</v>
      </c>
      <c r="J6" s="36" t="s">
        <v>18</v>
      </c>
      <c r="K6" s="36">
        <v>5</v>
      </c>
      <c r="L6" s="36">
        <v>5</v>
      </c>
      <c r="M6" s="37">
        <v>5</v>
      </c>
      <c r="N6" s="29">
        <v>5</v>
      </c>
      <c r="O6" s="28">
        <v>5</v>
      </c>
      <c r="P6" s="28">
        <v>5</v>
      </c>
      <c r="Q6" s="28">
        <v>5</v>
      </c>
      <c r="R6" s="44">
        <f>T6*5</f>
        <v>60</v>
      </c>
      <c r="S6" s="38">
        <f>SUM(C6:Q6)</f>
        <v>57</v>
      </c>
      <c r="T6" s="39">
        <f>15-COUNTIF(C6:Q6,"-")</f>
        <v>12</v>
      </c>
      <c r="U6" s="32">
        <f>ROUND(S6/T6,2)</f>
        <v>4.75</v>
      </c>
      <c r="V6" s="40">
        <f>U6/$U$7*100</f>
        <v>100</v>
      </c>
      <c r="W6" s="29">
        <v>10</v>
      </c>
      <c r="X6" s="41"/>
      <c r="Y6" s="42"/>
    </row>
    <row r="7" spans="1:26" s="23" customFormat="1" ht="47.25">
      <c r="A7" s="18"/>
      <c r="B7" s="47" t="s">
        <v>28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52" t="s">
        <v>20</v>
      </c>
      <c r="S7" s="52"/>
      <c r="T7" s="53"/>
      <c r="U7" s="20">
        <f>MAX(U4:U6)</f>
        <v>4.75</v>
      </c>
      <c r="V7" s="46">
        <f>MAX(V4:V6,)</f>
        <v>100</v>
      </c>
      <c r="W7" s="21"/>
      <c r="X7" s="19"/>
      <c r="Y7" s="22"/>
      <c r="Z7" s="19"/>
    </row>
    <row r="8" spans="1:26" s="17" customFormat="1" ht="15.75">
      <c r="A8" s="24"/>
      <c r="B8" s="2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54" t="s">
        <v>19</v>
      </c>
      <c r="S8" s="54"/>
      <c r="T8" s="54"/>
      <c r="U8" s="55"/>
      <c r="V8" s="40">
        <f>AVERAGE(V4:V6)</f>
        <v>92.8421052631579</v>
      </c>
      <c r="W8" s="21"/>
      <c r="X8" s="19"/>
      <c r="Y8" s="15"/>
      <c r="Z8" s="16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48" t="s">
        <v>29</v>
      </c>
      <c r="B2" s="7">
        <v>78.53</v>
      </c>
    </row>
    <row r="3" spans="1:2" ht="27">
      <c r="A3" s="48" t="s">
        <v>34</v>
      </c>
      <c r="B3" s="7">
        <v>100</v>
      </c>
    </row>
    <row r="4" spans="1:2" ht="15">
      <c r="A4" s="48" t="s">
        <v>25</v>
      </c>
      <c r="B4" s="7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2017-04-26T09:08:29Z</cp:lastPrinted>
  <dcterms:created xsi:type="dcterms:W3CDTF">2011-11-10T17:09:59Z</dcterms:created>
  <dcterms:modified xsi:type="dcterms:W3CDTF">2017-04-26T09:08:36Z</dcterms:modified>
  <cp:category/>
  <cp:version/>
  <cp:contentType/>
  <cp:contentStatus/>
</cp:coreProperties>
</file>