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1 кв\"/>
    </mc:Choice>
  </mc:AlternateContent>
  <bookViews>
    <workbookView xWindow="0" yWindow="0" windowWidth="28800" windowHeight="12435"/>
  </bookViews>
  <sheets>
    <sheet name="Документ" sheetId="1" r:id="rId1"/>
  </sheets>
  <definedNames>
    <definedName name="_xlnm._FilterDatabase" localSheetId="0" hidden="1">Документ!$A$6:$L$54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2" i="1" l="1"/>
  <c r="F52" i="1"/>
  <c r="E51" i="1" l="1"/>
  <c r="F51" i="1"/>
  <c r="F53" i="1"/>
  <c r="E39" i="1" l="1"/>
  <c r="E48" i="1" l="1"/>
  <c r="F8" i="1" l="1"/>
  <c r="F9" i="1"/>
  <c r="E40" i="1" l="1"/>
  <c r="F40" i="1"/>
  <c r="E41" i="1"/>
  <c r="F41" i="1"/>
  <c r="F36" i="1" l="1"/>
  <c r="F39" i="1"/>
  <c r="E8" i="1"/>
  <c r="E9" i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5" i="1"/>
  <c r="E37" i="1"/>
  <c r="E36" i="1" s="1"/>
  <c r="E43" i="1"/>
  <c r="E45" i="1"/>
  <c r="E46" i="1"/>
  <c r="E47" i="1"/>
  <c r="E50" i="1"/>
  <c r="E49" i="1" l="1"/>
  <c r="E44" i="1"/>
  <c r="E42" i="1"/>
  <c r="E34" i="1"/>
  <c r="E32" i="1"/>
  <c r="E30" i="1"/>
  <c r="E26" i="1"/>
  <c r="E21" i="1"/>
  <c r="E19" i="1"/>
  <c r="E17" i="1"/>
  <c r="E15" i="1"/>
  <c r="E11" i="1"/>
  <c r="E7" i="1"/>
  <c r="E53" i="1" l="1"/>
  <c r="F33" i="1"/>
  <c r="F27" i="1"/>
  <c r="F26" i="1"/>
  <c r="F23" i="1"/>
  <c r="F25" i="1"/>
  <c r="F22" i="1"/>
  <c r="F21" i="1"/>
  <c r="F20" i="1"/>
  <c r="F19" i="1"/>
  <c r="F18" i="1"/>
  <c r="F17" i="1"/>
  <c r="F13" i="1"/>
  <c r="F12" i="1"/>
  <c r="F11" i="1"/>
  <c r="F10" i="1"/>
  <c r="F48" i="1"/>
  <c r="F50" i="1"/>
  <c r="F31" i="1"/>
  <c r="F43" i="1"/>
  <c r="F45" i="1"/>
  <c r="F42" i="1"/>
  <c r="F47" i="1"/>
  <c r="F46" i="1"/>
  <c r="F49" i="1"/>
  <c r="F44" i="1"/>
  <c r="F7" i="1" l="1"/>
</calcChain>
</file>

<file path=xl/sharedStrings.xml><?xml version="1.0" encoding="utf-8"?>
<sst xmlns="http://schemas.openxmlformats.org/spreadsheetml/2006/main" count="100" uniqueCount="99">
  <si>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</si>
  <si>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</si>
  <si>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</si>
  <si>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</si>
  <si>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</si>
  <si>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</si>
  <si>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</si>
  <si>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</si>
  <si>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</si>
  <si>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</si>
  <si>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</si>
  <si>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</si>
  <si>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</si>
  <si>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</si>
  <si>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</si>
  <si>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</si>
  <si>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</si>
  <si>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</si>
  <si>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</si>
  <si>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</si>
  <si>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</si>
  <si>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</si>
  <si>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</si>
  <si>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</si>
  <si>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</si>
  <si>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</si>
  <si>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</si>
  <si>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</si>
  <si>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</si>
  <si>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</si>
  <si>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</si>
  <si>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</si>
  <si>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</si>
  <si>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</si>
  <si>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</si>
  <si>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</si>
  <si>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</si>
  <si>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</si>
  <si>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</si>
  <si>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</si>
  <si>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</si>
  <si>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</si>
  <si>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</si>
  <si>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</si>
  <si>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</si>
  <si>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</si>
  <si>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</si>
  <si>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</si>
  <si>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</si>
  <si>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</si>
  <si>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</si>
  <si>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</si>
  <si>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</si>
  <si>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</si>
  <si>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</si>
  <si>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</si>
  <si>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</si>
  <si>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</si>
  <si>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</si>
  <si>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</si>
  <si>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</si>
  <si>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</si>
  <si>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</si>
  <si>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</si>
  <si>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</si>
  <si>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</si>
  <si>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</si>
  <si>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</si>
  <si>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</si>
  <si>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</si>
  <si>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</si>
  <si>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</si>
  <si>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</si>
  <si>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</si>
  <si>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</si>
  <si>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</si>
  <si>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</si>
  <si>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</si>
  <si>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</si>
  <si>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</si>
  <si>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</si>
  <si>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</si>
  <si>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</si>
  <si>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</si>
  <si>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</si>
  <si>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</si>
  <si>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</si>
  <si>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</si>
  <si>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</si>
  <si>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</si>
  <si>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</si>
  <si>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</si>
  <si>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</si>
  <si>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</si>
  <si>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9920000000</t>
  </si>
  <si>
    <t xml:space="preserve">  Непрограммные направления деятельности контрольно-счетной комиссии ЗАТО Видяево</t>
  </si>
  <si>
    <t>Исполнено за 1 квартал 2023 года</t>
  </si>
  <si>
    <t xml:space="preserve">Сравнительный анализ исполнения местного бюджета ЗАТО Видяево года в разрезе муниципальных программ 1 квартал 2024/2023 годов
</t>
  </si>
  <si>
    <t>Исполнено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</si>
</sst>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4" fontId="6" fillId="6" borderId="9" xfId="14" applyNumberFormat="1" applyFont="1" applyFill="1" applyBorder="1" applyAlignment="1" applyProtection="1">
      <alignment horizontal="right" vertical="top" shrinkToFi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" fontId="0" fillId="0" borderId="0" xfId="0" applyNumberFormat="1" applyProtection="1">
      <protection locked="0"/>
    </xf>
    <xf numFmtId="4" fontId="0" fillId="5" borderId="0" xfId="0" applyNumberFormat="1" applyFont="1" applyFill="1" applyProtection="1">
      <protection locked="0"/>
    </xf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49" fontId="1" fillId="0" borderId="10" xfId="10" applyNumberFormat="1" applyBorder="1" applyProtection="1">
      <alignment horizontal="left" vertical="top" wrapText="1"/>
    </xf>
    <xf numFmtId="0" fontId="1" fillId="0" borderId="10" xfId="10" quotePrefix="1" applyNumberForma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3" fillId="0" borderId="10" xfId="12" applyNumberFormat="1" applyBorder="1" applyProtection="1">
      <alignment horizontal="left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2" xfId="9" applyNumberFormat="1" applyFont="1" applyFill="1" applyBorder="1" applyProtection="1">
      <alignment horizontal="center" vertical="center" shrinkToFit="1"/>
    </xf>
    <xf numFmtId="4" fontId="1" fillId="5" borderId="1" xfId="14" applyNumberFormat="1" applyFill="1" applyBorder="1" applyProtection="1"/>
    <xf numFmtId="0" fontId="1" fillId="5" borderId="1" xfId="14" applyNumberFormat="1" applyFill="1" applyBorder="1" applyProtection="1"/>
    <xf numFmtId="0" fontId="1" fillId="5" borderId="1" xfId="14" applyNumberFormat="1" applyFont="1" applyFill="1" applyBorder="1" applyProtection="1"/>
    <xf numFmtId="4" fontId="5" fillId="5" borderId="9" xfId="11" applyNumberFormat="1" applyFont="1" applyFill="1" applyBorder="1" applyProtection="1">
      <alignment horizontal="right" vertical="top" shrinkToFit="1"/>
    </xf>
    <xf numFmtId="4" fontId="5" fillId="5" borderId="9" xfId="14" applyNumberFormat="1" applyFont="1" applyFill="1" applyBorder="1" applyAlignment="1" applyProtection="1">
      <alignment horizontal="right" vertical="top" shrinkToFit="1"/>
    </xf>
    <xf numFmtId="4" fontId="1" fillId="5" borderId="9" xfId="14" applyNumberFormat="1" applyFill="1" applyBorder="1" applyAlignment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1" fillId="5" borderId="9" xfId="11" applyNumberFormat="1" applyFill="1" applyBorder="1" applyProtection="1">
      <alignment horizontal="right" vertical="top" shrinkToFit="1"/>
    </xf>
    <xf numFmtId="4" fontId="5" fillId="5" borderId="9" xfId="11" applyFont="1" applyFill="1" applyBorder="1" applyProtection="1">
      <alignment horizontal="right" vertical="top" shrinkToFit="1"/>
    </xf>
    <xf numFmtId="4" fontId="1" fillId="5" borderId="9" xfId="11" applyFill="1" applyBorder="1" applyProtection="1">
      <alignment horizontal="right" vertical="top" shrinkToFit="1"/>
    </xf>
    <xf numFmtId="4" fontId="3" fillId="5" borderId="9" xfId="13" applyNumberForma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  <xf numFmtId="0" fontId="1" fillId="0" borderId="13" xfId="7" applyNumberFormat="1" applyBorder="1" applyProtection="1">
      <alignment horizontal="center" vertical="center" wrapText="1"/>
    </xf>
    <xf numFmtId="0" fontId="1" fillId="0" borderId="10" xfId="7" applyBorder="1" applyProtection="1">
      <alignment horizontal="center" vertical="center" wrapText="1"/>
      <protection locked="0"/>
    </xf>
    <xf numFmtId="0" fontId="1" fillId="0" borderId="10" xfId="9" applyNumberFormat="1" applyBorder="1" applyProtection="1">
      <alignment horizontal="center" vertical="center" shrinkToFit="1"/>
    </xf>
    <xf numFmtId="0" fontId="1" fillId="5" borderId="14" xfId="7" applyNumberFormat="1" applyFill="1" applyBorder="1" applyProtection="1">
      <alignment horizontal="center" vertical="center" wrapText="1"/>
    </xf>
    <xf numFmtId="0" fontId="1" fillId="5" borderId="15" xfId="7" applyFill="1" applyBorder="1" applyProtection="1">
      <alignment horizontal="center" vertical="center" wrapText="1"/>
      <protection locked="0"/>
    </xf>
    <xf numFmtId="0" fontId="1" fillId="5" borderId="16" xfId="9" applyNumberFormat="1" applyFill="1" applyBorder="1" applyProtection="1">
      <alignment horizontal="center" vertical="center" shrinkToFit="1"/>
    </xf>
    <xf numFmtId="0" fontId="1" fillId="5" borderId="9" xfId="7" applyNumberFormat="1" applyFill="1" applyBorder="1" applyProtection="1">
      <alignment horizontal="center" vertical="center" wrapText="1"/>
    </xf>
    <xf numFmtId="0" fontId="1" fillId="5" borderId="9" xfId="7" applyFill="1" applyBorder="1" applyProtection="1">
      <alignment horizontal="center" vertical="center" wrapText="1"/>
      <protection locked="0"/>
    </xf>
    <xf numFmtId="0" fontId="1" fillId="5" borderId="9" xfId="9" applyNumberFormat="1" applyFill="1" applyBorder="1" applyProtection="1">
      <alignment horizontal="center" vertical="center" shrinkToFit="1"/>
    </xf>
    <xf numFmtId="4" fontId="5" fillId="5" borderId="9" xfId="9" applyNumberFormat="1" applyFont="1" applyFill="1" applyBorder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workbookViewId="0">
      <pane ySplit="6" topLeftCell="A7" activePane="bottomLeft" state="frozen"/>
      <selection pane="bottomLeft" activeCell="M52" sqref="M52"/>
    </sheetView>
  </sheetViews>
  <sheetFormatPr defaultRowHeight="15" outlineLevelRow="1" x14ac:dyDescent="0.25"/>
  <cols>
    <col min="1" max="1" width="15" style="11" customWidth="1"/>
    <col min="2" max="2" width="50.7109375" style="1" customWidth="1"/>
    <col min="3" max="3" width="15.42578125" style="21" customWidth="1"/>
    <col min="4" max="4" width="16" style="21" customWidth="1"/>
    <col min="5" max="5" width="16.140625" style="24" customWidth="1"/>
    <col min="6" max="6" width="12.7109375" style="21" customWidth="1"/>
    <col min="7" max="12" width="0.140625" style="1" customWidth="1"/>
    <col min="13" max="16384" width="9.140625" style="1"/>
  </cols>
  <sheetData>
    <row r="1" spans="1:12" ht="15" customHeight="1" x14ac:dyDescent="0.25">
      <c r="A1" s="13"/>
      <c r="B1" s="14"/>
      <c r="C1" s="18"/>
      <c r="D1" s="18"/>
      <c r="E1" s="22"/>
      <c r="F1" s="18"/>
      <c r="G1" s="2"/>
      <c r="H1" s="2"/>
      <c r="I1" s="2"/>
      <c r="J1" s="2"/>
      <c r="K1" s="2"/>
      <c r="L1" s="2"/>
    </row>
    <row r="2" spans="1:12" ht="52.5" customHeight="1" x14ac:dyDescent="0.25">
      <c r="A2" s="56" t="s">
        <v>97</v>
      </c>
      <c r="B2" s="56"/>
      <c r="C2" s="56"/>
      <c r="D2" s="56"/>
      <c r="E2" s="56"/>
      <c r="F2" s="56"/>
      <c r="G2" s="3"/>
      <c r="H2" s="3"/>
      <c r="I2" s="3"/>
      <c r="J2" s="3"/>
      <c r="K2" s="3"/>
      <c r="L2" s="3"/>
    </row>
    <row r="3" spans="1:12" ht="18" customHeight="1" x14ac:dyDescent="0.25">
      <c r="A3" s="15"/>
      <c r="B3" s="15"/>
      <c r="C3" s="19"/>
      <c r="D3" s="19"/>
      <c r="E3" s="23"/>
      <c r="F3" s="20" t="s">
        <v>85</v>
      </c>
      <c r="G3" s="3"/>
      <c r="H3" s="3"/>
      <c r="I3" s="3"/>
      <c r="J3" s="3"/>
      <c r="K3" s="3"/>
      <c r="L3" s="3"/>
    </row>
    <row r="4" spans="1:12" ht="38.25" customHeight="1" x14ac:dyDescent="0.25">
      <c r="A4" s="61" t="s">
        <v>0</v>
      </c>
      <c r="B4" s="65" t="s">
        <v>1</v>
      </c>
      <c r="C4" s="71" t="s">
        <v>96</v>
      </c>
      <c r="D4" s="68" t="s">
        <v>98</v>
      </c>
      <c r="E4" s="63" t="s">
        <v>83</v>
      </c>
      <c r="F4" s="57" t="s">
        <v>84</v>
      </c>
      <c r="G4" s="4"/>
      <c r="H4" s="2"/>
      <c r="I4" s="2"/>
      <c r="J4" s="2"/>
      <c r="K4" s="2"/>
      <c r="L4" s="2"/>
    </row>
    <row r="5" spans="1:12" ht="9.75" customHeight="1" x14ac:dyDescent="0.25">
      <c r="A5" s="62"/>
      <c r="B5" s="66"/>
      <c r="C5" s="72"/>
      <c r="D5" s="69"/>
      <c r="E5" s="64"/>
      <c r="F5" s="58"/>
      <c r="G5" s="4"/>
      <c r="H5" s="2"/>
      <c r="I5" s="2"/>
      <c r="J5" s="2"/>
      <c r="K5" s="2"/>
      <c r="L5" s="2"/>
    </row>
    <row r="6" spans="1:12" ht="12.75" customHeight="1" x14ac:dyDescent="0.25">
      <c r="A6" s="7">
        <v>1</v>
      </c>
      <c r="B6" s="67">
        <v>2</v>
      </c>
      <c r="C6" s="73">
        <v>3</v>
      </c>
      <c r="D6" s="70">
        <v>3</v>
      </c>
      <c r="E6" s="40">
        <v>5</v>
      </c>
      <c r="F6" s="39">
        <v>6</v>
      </c>
      <c r="G6" s="4"/>
      <c r="H6" s="2"/>
      <c r="I6" s="2"/>
      <c r="J6" s="2"/>
      <c r="K6" s="2"/>
      <c r="L6" s="2"/>
    </row>
    <row r="7" spans="1:12" ht="27" customHeight="1" x14ac:dyDescent="0.25">
      <c r="A7" s="12" t="s">
        <v>2</v>
      </c>
      <c r="B7" s="32" t="s">
        <v>3</v>
      </c>
      <c r="C7" s="45">
        <v>75698581.230000004</v>
      </c>
      <c r="D7" s="53">
        <v>89355583.430000007</v>
      </c>
      <c r="E7" s="44">
        <f>D7-C7</f>
        <v>13657002.200000003</v>
      </c>
      <c r="F7" s="44">
        <f>D7/C7*100</f>
        <v>118.04129215910272</v>
      </c>
      <c r="G7" s="26"/>
      <c r="H7" s="2"/>
      <c r="I7" s="2"/>
      <c r="J7" s="2"/>
      <c r="K7" s="2"/>
      <c r="L7" s="2"/>
    </row>
    <row r="8" spans="1:12" ht="27" customHeight="1" outlineLevel="1" x14ac:dyDescent="0.25">
      <c r="A8" s="8" t="s">
        <v>4</v>
      </c>
      <c r="B8" s="33" t="s">
        <v>5</v>
      </c>
      <c r="C8" s="46">
        <v>72934062.409999996</v>
      </c>
      <c r="D8" s="54">
        <v>86000963.939999998</v>
      </c>
      <c r="E8" s="47">
        <f t="shared" ref="E8:E51" si="0">D8-C8</f>
        <v>13066901.530000001</v>
      </c>
      <c r="F8" s="48">
        <f>D8/C8*100</f>
        <v>117.91604786326614</v>
      </c>
      <c r="G8" s="26"/>
      <c r="H8" s="2"/>
      <c r="I8" s="2"/>
      <c r="J8" s="2"/>
      <c r="K8" s="2"/>
      <c r="L8" s="2"/>
    </row>
    <row r="9" spans="1:12" ht="27" customHeight="1" outlineLevel="1" x14ac:dyDescent="0.25">
      <c r="A9" s="8" t="s">
        <v>6</v>
      </c>
      <c r="B9" s="33" t="s">
        <v>7</v>
      </c>
      <c r="C9" s="46">
        <v>340159.9</v>
      </c>
      <c r="D9" s="54">
        <v>604525.1</v>
      </c>
      <c r="E9" s="47">
        <f t="shared" si="0"/>
        <v>264365.19999999995</v>
      </c>
      <c r="F9" s="48">
        <f>D9/C9*100</f>
        <v>177.71792030747889</v>
      </c>
      <c r="G9" s="26"/>
      <c r="H9" s="2"/>
      <c r="I9" s="2"/>
      <c r="J9" s="2"/>
      <c r="K9" s="2"/>
      <c r="L9" s="2"/>
    </row>
    <row r="10" spans="1:12" ht="54" customHeight="1" outlineLevel="1" x14ac:dyDescent="0.25">
      <c r="A10" s="8" t="s">
        <v>8</v>
      </c>
      <c r="B10" s="33" t="s">
        <v>9</v>
      </c>
      <c r="C10" s="46">
        <v>2424358.92</v>
      </c>
      <c r="D10" s="54">
        <v>2750094.39</v>
      </c>
      <c r="E10" s="47">
        <f t="shared" si="0"/>
        <v>325735.4700000002</v>
      </c>
      <c r="F10" s="48">
        <f t="shared" ref="F10" si="1">D10/C10*100</f>
        <v>113.43594248000211</v>
      </c>
      <c r="G10" s="26"/>
      <c r="H10" s="2"/>
      <c r="I10" s="2"/>
      <c r="J10" s="2"/>
      <c r="K10" s="2"/>
      <c r="L10" s="2"/>
    </row>
    <row r="11" spans="1:12" ht="27" customHeight="1" x14ac:dyDescent="0.25">
      <c r="A11" s="12" t="s">
        <v>10</v>
      </c>
      <c r="B11" s="32" t="s">
        <v>11</v>
      </c>
      <c r="C11" s="45">
        <v>4294077.37</v>
      </c>
      <c r="D11" s="53">
        <v>4175707.96</v>
      </c>
      <c r="E11" s="44">
        <f t="shared" si="0"/>
        <v>-118369.41000000015</v>
      </c>
      <c r="F11" s="44">
        <f t="shared" ref="F11:F22" si="2">D11/C11*100</f>
        <v>97.243426240361387</v>
      </c>
      <c r="G11" s="26"/>
      <c r="H11" s="2"/>
      <c r="I11" s="2"/>
      <c r="J11" s="2"/>
      <c r="K11" s="2"/>
      <c r="L11" s="2"/>
    </row>
    <row r="12" spans="1:12" ht="27" customHeight="1" outlineLevel="1" x14ac:dyDescent="0.25">
      <c r="A12" s="8" t="s">
        <v>12</v>
      </c>
      <c r="B12" s="33" t="s">
        <v>13</v>
      </c>
      <c r="C12" s="46">
        <v>3109553.58</v>
      </c>
      <c r="D12" s="54">
        <v>3021687.57</v>
      </c>
      <c r="E12" s="47">
        <f t="shared" si="0"/>
        <v>-87866.010000000242</v>
      </c>
      <c r="F12" s="48">
        <f t="shared" si="2"/>
        <v>97.174320758930278</v>
      </c>
      <c r="G12" s="26"/>
      <c r="H12" s="2"/>
      <c r="I12" s="2"/>
      <c r="J12" s="2"/>
      <c r="K12" s="2"/>
      <c r="L12" s="2"/>
    </row>
    <row r="13" spans="1:12" ht="40.5" customHeight="1" outlineLevel="1" x14ac:dyDescent="0.25">
      <c r="A13" s="8" t="s">
        <v>14</v>
      </c>
      <c r="B13" s="33" t="s">
        <v>15</v>
      </c>
      <c r="C13" s="46">
        <v>1184523.79</v>
      </c>
      <c r="D13" s="54">
        <v>1154020.3899999999</v>
      </c>
      <c r="E13" s="47">
        <f t="shared" si="0"/>
        <v>-30503.40000000014</v>
      </c>
      <c r="F13" s="48">
        <f t="shared" si="2"/>
        <v>97.424838550519937</v>
      </c>
      <c r="G13" s="26"/>
      <c r="H13" s="2"/>
      <c r="I13" s="2"/>
      <c r="J13" s="2"/>
      <c r="K13" s="2"/>
      <c r="L13" s="2"/>
    </row>
    <row r="14" spans="1:12" outlineLevel="1" x14ac:dyDescent="0.25">
      <c r="A14" s="17" t="s">
        <v>90</v>
      </c>
      <c r="B14" s="34" t="s">
        <v>91</v>
      </c>
      <c r="C14" s="46">
        <v>0</v>
      </c>
      <c r="D14" s="54">
        <v>0</v>
      </c>
      <c r="E14" s="47">
        <f t="shared" si="0"/>
        <v>0</v>
      </c>
      <c r="F14" s="48">
        <v>0</v>
      </c>
      <c r="G14" s="26"/>
      <c r="H14" s="2"/>
      <c r="I14" s="2"/>
      <c r="J14" s="2"/>
      <c r="K14" s="2"/>
      <c r="L14" s="2"/>
    </row>
    <row r="15" spans="1:12" ht="38.25" x14ac:dyDescent="0.25">
      <c r="A15" s="16" t="s">
        <v>86</v>
      </c>
      <c r="B15" s="35" t="s">
        <v>87</v>
      </c>
      <c r="C15" s="45">
        <v>0</v>
      </c>
      <c r="D15" s="53">
        <v>0</v>
      </c>
      <c r="E15" s="44">
        <f t="shared" si="0"/>
        <v>0</v>
      </c>
      <c r="F15" s="49">
        <v>0</v>
      </c>
      <c r="G15" s="26"/>
      <c r="H15" s="2"/>
      <c r="I15" s="2"/>
      <c r="J15" s="2"/>
      <c r="K15" s="2"/>
      <c r="L15" s="2"/>
    </row>
    <row r="16" spans="1:12" ht="25.5" outlineLevel="1" x14ac:dyDescent="0.25">
      <c r="A16" s="17" t="s">
        <v>88</v>
      </c>
      <c r="B16" s="34" t="s">
        <v>89</v>
      </c>
      <c r="C16" s="46">
        <v>0</v>
      </c>
      <c r="D16" s="54">
        <v>0</v>
      </c>
      <c r="E16" s="47">
        <f t="shared" si="0"/>
        <v>0</v>
      </c>
      <c r="F16" s="50">
        <v>0</v>
      </c>
      <c r="G16" s="26"/>
      <c r="H16" s="2"/>
      <c r="I16" s="2"/>
      <c r="J16" s="2"/>
      <c r="K16" s="2"/>
      <c r="L16" s="2"/>
    </row>
    <row r="17" spans="1:12" ht="27" customHeight="1" x14ac:dyDescent="0.25">
      <c r="A17" s="12" t="s">
        <v>16</v>
      </c>
      <c r="B17" s="32" t="s">
        <v>17</v>
      </c>
      <c r="C17" s="45">
        <v>8785301.9000000004</v>
      </c>
      <c r="D17" s="53">
        <v>10326623.34</v>
      </c>
      <c r="E17" s="44">
        <f t="shared" si="0"/>
        <v>1541321.4399999995</v>
      </c>
      <c r="F17" s="48">
        <f t="shared" si="2"/>
        <v>117.5443195640209</v>
      </c>
      <c r="G17" s="26"/>
      <c r="H17" s="2"/>
      <c r="I17" s="2"/>
      <c r="J17" s="2"/>
      <c r="K17" s="2"/>
      <c r="L17" s="2"/>
    </row>
    <row r="18" spans="1:12" ht="27" customHeight="1" outlineLevel="1" x14ac:dyDescent="0.25">
      <c r="A18" s="8" t="s">
        <v>18</v>
      </c>
      <c r="B18" s="33" t="s">
        <v>19</v>
      </c>
      <c r="C18" s="46">
        <v>8785301.9000000004</v>
      </c>
      <c r="D18" s="54">
        <v>10326623.34</v>
      </c>
      <c r="E18" s="47">
        <f t="shared" si="0"/>
        <v>1541321.4399999995</v>
      </c>
      <c r="F18" s="48">
        <f t="shared" si="2"/>
        <v>117.5443195640209</v>
      </c>
      <c r="G18" s="26"/>
      <c r="H18" s="2"/>
      <c r="I18" s="2"/>
      <c r="J18" s="2"/>
      <c r="K18" s="2"/>
      <c r="L18" s="2"/>
    </row>
    <row r="19" spans="1:12" ht="27" customHeight="1" x14ac:dyDescent="0.25">
      <c r="A19" s="12" t="s">
        <v>20</v>
      </c>
      <c r="B19" s="32" t="s">
        <v>21</v>
      </c>
      <c r="C19" s="45">
        <v>9025205</v>
      </c>
      <c r="D19" s="53">
        <v>9458730.2300000004</v>
      </c>
      <c r="E19" s="44">
        <f t="shared" si="0"/>
        <v>433525.23000000045</v>
      </c>
      <c r="F19" s="44">
        <f t="shared" si="2"/>
        <v>104.80349454666127</v>
      </c>
      <c r="G19" s="26"/>
      <c r="H19" s="2"/>
      <c r="I19" s="2"/>
      <c r="J19" s="2"/>
      <c r="K19" s="2"/>
      <c r="L19" s="2"/>
    </row>
    <row r="20" spans="1:12" ht="27" customHeight="1" outlineLevel="1" x14ac:dyDescent="0.25">
      <c r="A20" s="8" t="s">
        <v>22</v>
      </c>
      <c r="B20" s="33" t="s">
        <v>23</v>
      </c>
      <c r="C20" s="46">
        <v>9025205</v>
      </c>
      <c r="D20" s="54">
        <v>9458730.2300000004</v>
      </c>
      <c r="E20" s="47">
        <f t="shared" si="0"/>
        <v>433525.23000000045</v>
      </c>
      <c r="F20" s="48">
        <f t="shared" si="2"/>
        <v>104.80349454666127</v>
      </c>
      <c r="G20" s="26"/>
      <c r="H20" s="2"/>
      <c r="I20" s="2"/>
      <c r="J20" s="2"/>
      <c r="K20" s="2"/>
      <c r="L20" s="2"/>
    </row>
    <row r="21" spans="1:12" ht="40.5" customHeight="1" x14ac:dyDescent="0.25">
      <c r="A21" s="12" t="s">
        <v>24</v>
      </c>
      <c r="B21" s="32" t="s">
        <v>25</v>
      </c>
      <c r="C21" s="45">
        <v>24753282.420000002</v>
      </c>
      <c r="D21" s="53">
        <v>27231292.73</v>
      </c>
      <c r="E21" s="44">
        <f t="shared" si="0"/>
        <v>2478010.3099999987</v>
      </c>
      <c r="F21" s="44">
        <f t="shared" si="2"/>
        <v>110.0108352013866</v>
      </c>
      <c r="G21" s="26"/>
      <c r="H21" s="2"/>
      <c r="I21" s="2"/>
      <c r="J21" s="2"/>
      <c r="K21" s="2"/>
      <c r="L21" s="2"/>
    </row>
    <row r="22" spans="1:12" ht="27" customHeight="1" outlineLevel="1" x14ac:dyDescent="0.25">
      <c r="A22" s="8" t="s">
        <v>26</v>
      </c>
      <c r="B22" s="33" t="s">
        <v>27</v>
      </c>
      <c r="C22" s="46">
        <v>968762.63</v>
      </c>
      <c r="D22" s="54">
        <v>2190847.2200000002</v>
      </c>
      <c r="E22" s="47">
        <f t="shared" si="0"/>
        <v>1222084.5900000003</v>
      </c>
      <c r="F22" s="48">
        <f t="shared" si="2"/>
        <v>226.14902269712866</v>
      </c>
      <c r="G22" s="26"/>
      <c r="H22" s="2"/>
      <c r="I22" s="2"/>
      <c r="J22" s="2"/>
      <c r="K22" s="2"/>
      <c r="L22" s="2"/>
    </row>
    <row r="23" spans="1:12" ht="27" customHeight="1" outlineLevel="1" x14ac:dyDescent="0.25">
      <c r="A23" s="8" t="s">
        <v>28</v>
      </c>
      <c r="B23" s="33" t="s">
        <v>29</v>
      </c>
      <c r="C23" s="46">
        <v>3246646.88</v>
      </c>
      <c r="D23" s="54">
        <v>3141883.29</v>
      </c>
      <c r="E23" s="47">
        <f t="shared" si="0"/>
        <v>-104763.58999999985</v>
      </c>
      <c r="F23" s="48">
        <f t="shared" ref="F23:F25" si="3">D23/C23*100</f>
        <v>96.773175714138645</v>
      </c>
      <c r="G23" s="26"/>
      <c r="H23" s="2"/>
      <c r="I23" s="2"/>
      <c r="J23" s="2"/>
      <c r="K23" s="2"/>
      <c r="L23" s="2"/>
    </row>
    <row r="24" spans="1:12" ht="27" customHeight="1" outlineLevel="1" x14ac:dyDescent="0.25">
      <c r="A24" s="8" t="s">
        <v>30</v>
      </c>
      <c r="B24" s="33" t="s">
        <v>31</v>
      </c>
      <c r="C24" s="46">
        <v>3366448.28</v>
      </c>
      <c r="D24" s="54">
        <v>6848772.6600000001</v>
      </c>
      <c r="E24" s="47">
        <f t="shared" si="0"/>
        <v>3482324.3800000004</v>
      </c>
      <c r="F24" s="48"/>
      <c r="G24" s="26"/>
      <c r="H24" s="2"/>
      <c r="I24" s="2"/>
      <c r="J24" s="2"/>
      <c r="K24" s="2"/>
      <c r="L24" s="2"/>
    </row>
    <row r="25" spans="1:12" ht="40.5" customHeight="1" outlineLevel="1" x14ac:dyDescent="0.25">
      <c r="A25" s="8" t="s">
        <v>32</v>
      </c>
      <c r="B25" s="33" t="s">
        <v>33</v>
      </c>
      <c r="C25" s="46">
        <v>17171424.629999999</v>
      </c>
      <c r="D25" s="54">
        <v>15049789.560000001</v>
      </c>
      <c r="E25" s="47">
        <f t="shared" si="0"/>
        <v>-2121635.0699999984</v>
      </c>
      <c r="F25" s="48">
        <f t="shared" si="3"/>
        <v>87.644385275445842</v>
      </c>
      <c r="G25" s="26"/>
      <c r="H25" s="2"/>
      <c r="I25" s="2"/>
      <c r="J25" s="2"/>
      <c r="K25" s="2"/>
      <c r="L25" s="2"/>
    </row>
    <row r="26" spans="1:12" ht="40.5" customHeight="1" x14ac:dyDescent="0.25">
      <c r="A26" s="12" t="s">
        <v>34</v>
      </c>
      <c r="B26" s="32" t="s">
        <v>35</v>
      </c>
      <c r="C26" s="45">
        <v>4294109.41</v>
      </c>
      <c r="D26" s="53">
        <v>4368887.05</v>
      </c>
      <c r="E26" s="44">
        <f t="shared" si="0"/>
        <v>74777.639999999665</v>
      </c>
      <c r="F26" s="44">
        <f>D26/C26*100</f>
        <v>101.74140043627811</v>
      </c>
      <c r="G26" s="26"/>
      <c r="H26" s="2"/>
      <c r="I26" s="2"/>
      <c r="J26" s="2"/>
      <c r="K26" s="2"/>
      <c r="L26" s="2"/>
    </row>
    <row r="27" spans="1:12" ht="54" customHeight="1" outlineLevel="1" x14ac:dyDescent="0.25">
      <c r="A27" s="8" t="s">
        <v>36</v>
      </c>
      <c r="B27" s="33" t="s">
        <v>37</v>
      </c>
      <c r="C27" s="46">
        <v>4294109.41</v>
      </c>
      <c r="D27" s="54">
        <v>4368887.05</v>
      </c>
      <c r="E27" s="47">
        <f t="shared" si="0"/>
        <v>74777.639999999665</v>
      </c>
      <c r="F27" s="48">
        <f>D27/C27*100</f>
        <v>101.74140043627811</v>
      </c>
      <c r="G27" s="26"/>
      <c r="H27" s="2"/>
      <c r="I27" s="2"/>
      <c r="J27" s="2"/>
      <c r="K27" s="2"/>
      <c r="L27" s="2"/>
    </row>
    <row r="28" spans="1:12" ht="27" customHeight="1" outlineLevel="1" x14ac:dyDescent="0.25">
      <c r="A28" s="8" t="s">
        <v>38</v>
      </c>
      <c r="B28" s="33" t="s">
        <v>39</v>
      </c>
      <c r="C28" s="46">
        <v>0</v>
      </c>
      <c r="D28" s="54">
        <v>0</v>
      </c>
      <c r="E28" s="47">
        <f t="shared" si="0"/>
        <v>0</v>
      </c>
      <c r="F28" s="48">
        <v>0</v>
      </c>
      <c r="G28" s="26"/>
      <c r="H28" s="2"/>
      <c r="I28" s="2"/>
      <c r="J28" s="2"/>
      <c r="K28" s="2"/>
      <c r="L28" s="2"/>
    </row>
    <row r="29" spans="1:12" ht="40.5" customHeight="1" outlineLevel="1" x14ac:dyDescent="0.25">
      <c r="A29" s="8" t="s">
        <v>40</v>
      </c>
      <c r="B29" s="33" t="s">
        <v>41</v>
      </c>
      <c r="C29" s="46">
        <v>0</v>
      </c>
      <c r="D29" s="54">
        <v>0</v>
      </c>
      <c r="E29" s="47">
        <f t="shared" si="0"/>
        <v>0</v>
      </c>
      <c r="F29" s="48">
        <v>0</v>
      </c>
      <c r="G29" s="26"/>
      <c r="H29" s="2"/>
      <c r="I29" s="2"/>
      <c r="J29" s="2"/>
      <c r="K29" s="2"/>
      <c r="L29" s="2"/>
    </row>
    <row r="30" spans="1:12" ht="27" customHeight="1" x14ac:dyDescent="0.25">
      <c r="A30" s="12" t="s">
        <v>42</v>
      </c>
      <c r="B30" s="32" t="s">
        <v>43</v>
      </c>
      <c r="C30" s="45">
        <v>0</v>
      </c>
      <c r="D30" s="53">
        <v>0</v>
      </c>
      <c r="E30" s="44">
        <f t="shared" si="0"/>
        <v>0</v>
      </c>
      <c r="F30" s="44">
        <v>0</v>
      </c>
      <c r="G30" s="26"/>
      <c r="H30" s="2"/>
      <c r="I30" s="2"/>
      <c r="J30" s="2"/>
      <c r="K30" s="2"/>
      <c r="L30" s="2"/>
    </row>
    <row r="31" spans="1:12" ht="27" customHeight="1" outlineLevel="1" x14ac:dyDescent="0.25">
      <c r="A31" s="8" t="s">
        <v>44</v>
      </c>
      <c r="B31" s="33" t="s">
        <v>45</v>
      </c>
      <c r="C31" s="46">
        <v>0</v>
      </c>
      <c r="D31" s="54">
        <v>0</v>
      </c>
      <c r="E31" s="47">
        <f t="shared" si="0"/>
        <v>0</v>
      </c>
      <c r="F31" s="48" t="str">
        <f t="shared" ref="F31:F53" ca="1" si="4">IF(INDIRECT("R[0]C[-3]", FALSE)&lt;&gt;0,INDIRECT("R[0]C[-2]", FALSE)*100/INDIRECT("R[0]C[-3]", FALSE),"")</f>
        <v/>
      </c>
      <c r="G31" s="26"/>
      <c r="H31" s="2"/>
      <c r="I31" s="2"/>
      <c r="J31" s="2"/>
      <c r="K31" s="2"/>
      <c r="L31" s="2"/>
    </row>
    <row r="32" spans="1:12" ht="27" customHeight="1" x14ac:dyDescent="0.25">
      <c r="A32" s="12" t="s">
        <v>46</v>
      </c>
      <c r="B32" s="32" t="s">
        <v>47</v>
      </c>
      <c r="C32" s="45">
        <v>802848.4</v>
      </c>
      <c r="D32" s="53">
        <v>0</v>
      </c>
      <c r="E32" s="44">
        <f t="shared" si="0"/>
        <v>-802848.4</v>
      </c>
      <c r="F32" s="44">
        <v>0</v>
      </c>
      <c r="G32" s="26"/>
      <c r="H32" s="2"/>
      <c r="I32" s="2"/>
      <c r="J32" s="2"/>
      <c r="K32" s="2"/>
      <c r="L32" s="2"/>
    </row>
    <row r="33" spans="1:12" ht="27" customHeight="1" outlineLevel="1" x14ac:dyDescent="0.25">
      <c r="A33" s="8" t="s">
        <v>48</v>
      </c>
      <c r="B33" s="33" t="s">
        <v>49</v>
      </c>
      <c r="C33" s="46">
        <v>802848.4</v>
      </c>
      <c r="D33" s="54">
        <v>0</v>
      </c>
      <c r="E33" s="47">
        <f t="shared" si="0"/>
        <v>-802848.4</v>
      </c>
      <c r="F33" s="48">
        <f>D33/C33*100</f>
        <v>0</v>
      </c>
      <c r="G33" s="26"/>
      <c r="H33" s="2"/>
      <c r="I33" s="2"/>
      <c r="J33" s="2"/>
      <c r="K33" s="2"/>
      <c r="L33" s="2"/>
    </row>
    <row r="34" spans="1:12" ht="27" customHeight="1" x14ac:dyDescent="0.25">
      <c r="A34" s="12" t="s">
        <v>50</v>
      </c>
      <c r="B34" s="32" t="s">
        <v>51</v>
      </c>
      <c r="C34" s="45">
        <v>90000</v>
      </c>
      <c r="D34" s="53">
        <v>72000</v>
      </c>
      <c r="E34" s="44">
        <f t="shared" si="0"/>
        <v>-18000</v>
      </c>
      <c r="F34" s="44">
        <v>0</v>
      </c>
      <c r="G34" s="26"/>
      <c r="H34" s="2"/>
      <c r="I34" s="2"/>
      <c r="J34" s="2"/>
      <c r="K34" s="2"/>
      <c r="L34" s="2"/>
    </row>
    <row r="35" spans="1:12" ht="40.5" customHeight="1" outlineLevel="1" x14ac:dyDescent="0.25">
      <c r="A35" s="8" t="s">
        <v>52</v>
      </c>
      <c r="B35" s="33" t="s">
        <v>53</v>
      </c>
      <c r="C35" s="46">
        <v>90000</v>
      </c>
      <c r="D35" s="54">
        <v>72000</v>
      </c>
      <c r="E35" s="47">
        <f t="shared" si="0"/>
        <v>-18000</v>
      </c>
      <c r="F35" s="48">
        <v>0</v>
      </c>
      <c r="G35" s="26"/>
      <c r="H35" s="2"/>
      <c r="I35" s="2"/>
      <c r="J35" s="2"/>
      <c r="K35" s="2"/>
      <c r="L35" s="2"/>
    </row>
    <row r="36" spans="1:12" ht="27" customHeight="1" x14ac:dyDescent="0.25">
      <c r="A36" s="12" t="s">
        <v>54</v>
      </c>
      <c r="B36" s="32" t="s">
        <v>55</v>
      </c>
      <c r="C36" s="45">
        <v>0</v>
      </c>
      <c r="D36" s="53">
        <v>0</v>
      </c>
      <c r="E36" s="44">
        <f t="shared" ref="E36:F36" si="5">E37+E38</f>
        <v>0</v>
      </c>
      <c r="F36" s="44">
        <f t="shared" si="5"/>
        <v>0</v>
      </c>
      <c r="G36" s="26"/>
      <c r="H36" s="2"/>
      <c r="I36" s="2"/>
      <c r="J36" s="2"/>
      <c r="K36" s="2"/>
      <c r="L36" s="2"/>
    </row>
    <row r="37" spans="1:12" ht="27" customHeight="1" outlineLevel="1" x14ac:dyDescent="0.25">
      <c r="A37" s="8" t="s">
        <v>56</v>
      </c>
      <c r="B37" s="33" t="s">
        <v>57</v>
      </c>
      <c r="C37" s="46">
        <v>0</v>
      </c>
      <c r="D37" s="54">
        <v>0</v>
      </c>
      <c r="E37" s="47">
        <f t="shared" si="0"/>
        <v>0</v>
      </c>
      <c r="F37" s="48">
        <v>0</v>
      </c>
      <c r="G37" s="26"/>
      <c r="H37" s="2"/>
      <c r="I37" s="2"/>
      <c r="J37" s="2"/>
      <c r="K37" s="2"/>
      <c r="L37" s="2"/>
    </row>
    <row r="38" spans="1:12" ht="38.25" x14ac:dyDescent="0.25">
      <c r="A38" s="27" t="s">
        <v>92</v>
      </c>
      <c r="B38" s="36" t="s">
        <v>93</v>
      </c>
      <c r="C38" s="46">
        <v>0</v>
      </c>
      <c r="D38" s="54">
        <v>0</v>
      </c>
      <c r="E38" s="25">
        <v>0</v>
      </c>
      <c r="F38" s="48">
        <v>0</v>
      </c>
      <c r="G38" s="26"/>
      <c r="H38" s="2"/>
      <c r="I38" s="2"/>
      <c r="J38" s="2"/>
      <c r="K38" s="2"/>
      <c r="L38" s="2"/>
    </row>
    <row r="39" spans="1:12" ht="27" customHeight="1" x14ac:dyDescent="0.25">
      <c r="A39" s="12" t="s">
        <v>58</v>
      </c>
      <c r="B39" s="32" t="s">
        <v>59</v>
      </c>
      <c r="C39" s="45">
        <v>2275431.44</v>
      </c>
      <c r="D39" s="53">
        <v>1894741.09</v>
      </c>
      <c r="E39" s="44">
        <f>D39-C39</f>
        <v>-380690.34999999986</v>
      </c>
      <c r="F39" s="44">
        <f>D39/C39*100</f>
        <v>83.269531074071836</v>
      </c>
      <c r="G39" s="26"/>
      <c r="H39" s="2"/>
      <c r="I39" s="2"/>
      <c r="J39" s="2"/>
      <c r="K39" s="2"/>
      <c r="L39" s="2"/>
    </row>
    <row r="40" spans="1:12" ht="40.5" customHeight="1" outlineLevel="1" x14ac:dyDescent="0.25">
      <c r="A40" s="8" t="s">
        <v>60</v>
      </c>
      <c r="B40" s="33" t="s">
        <v>61</v>
      </c>
      <c r="C40" s="46">
        <v>2128636</v>
      </c>
      <c r="D40" s="54">
        <v>1718522.36</v>
      </c>
      <c r="E40" s="47">
        <f t="shared" si="0"/>
        <v>-410113.6399999999</v>
      </c>
      <c r="F40" s="48">
        <f>D40/C40*100</f>
        <v>80.733500701857906</v>
      </c>
      <c r="G40" s="26"/>
      <c r="H40" s="2"/>
      <c r="I40" s="2"/>
      <c r="J40" s="2"/>
      <c r="K40" s="2"/>
      <c r="L40" s="2"/>
    </row>
    <row r="41" spans="1:12" ht="27" customHeight="1" outlineLevel="1" x14ac:dyDescent="0.25">
      <c r="A41" s="8" t="s">
        <v>62</v>
      </c>
      <c r="B41" s="33" t="s">
        <v>63</v>
      </c>
      <c r="C41" s="46">
        <v>146795.44</v>
      </c>
      <c r="D41" s="54">
        <v>176218.73</v>
      </c>
      <c r="E41" s="47">
        <f t="shared" si="0"/>
        <v>29423.290000000008</v>
      </c>
      <c r="F41" s="48">
        <f>D41/C41*100</f>
        <v>120.04373569097243</v>
      </c>
      <c r="G41" s="26"/>
      <c r="H41" s="2"/>
      <c r="I41" s="2"/>
      <c r="J41" s="2"/>
      <c r="K41" s="2"/>
      <c r="L41" s="2"/>
    </row>
    <row r="42" spans="1:12" ht="54" customHeight="1" x14ac:dyDescent="0.25">
      <c r="A42" s="12" t="s">
        <v>64</v>
      </c>
      <c r="B42" s="32" t="s">
        <v>65</v>
      </c>
      <c r="C42" s="45">
        <v>2201903.7799999998</v>
      </c>
      <c r="D42" s="53">
        <v>2726149.06</v>
      </c>
      <c r="E42" s="44">
        <f t="shared" si="0"/>
        <v>524245.28000000026</v>
      </c>
      <c r="F42" s="44">
        <f t="shared" ca="1" si="4"/>
        <v>123.80872791816545</v>
      </c>
      <c r="G42" s="26"/>
      <c r="H42" s="2"/>
      <c r="I42" s="2"/>
      <c r="J42" s="2"/>
      <c r="K42" s="2"/>
      <c r="L42" s="2"/>
    </row>
    <row r="43" spans="1:12" ht="40.5" customHeight="1" outlineLevel="1" x14ac:dyDescent="0.25">
      <c r="A43" s="8" t="s">
        <v>66</v>
      </c>
      <c r="B43" s="33" t="s">
        <v>67</v>
      </c>
      <c r="C43" s="46">
        <v>2201903.7799999998</v>
      </c>
      <c r="D43" s="54">
        <v>2726149.06</v>
      </c>
      <c r="E43" s="47">
        <f t="shared" si="0"/>
        <v>524245.28000000026</v>
      </c>
      <c r="F43" s="48">
        <f t="shared" ca="1" si="4"/>
        <v>123.80872791816545</v>
      </c>
      <c r="G43" s="26"/>
      <c r="H43" s="2"/>
      <c r="I43" s="2"/>
      <c r="J43" s="2"/>
      <c r="K43" s="2"/>
      <c r="L43" s="2"/>
    </row>
    <row r="44" spans="1:12" ht="27" customHeight="1" x14ac:dyDescent="0.25">
      <c r="A44" s="12" t="s">
        <v>68</v>
      </c>
      <c r="B44" s="32" t="s">
        <v>69</v>
      </c>
      <c r="C44" s="45">
        <v>14533712.74</v>
      </c>
      <c r="D44" s="53">
        <v>15428343.470000001</v>
      </c>
      <c r="E44" s="44">
        <f t="shared" si="0"/>
        <v>894630.73000000045</v>
      </c>
      <c r="F44" s="44">
        <f t="shared" ca="1" si="4"/>
        <v>106.15555533540839</v>
      </c>
      <c r="G44" s="26"/>
      <c r="H44" s="2"/>
      <c r="I44" s="2"/>
      <c r="J44" s="2"/>
      <c r="K44" s="2"/>
      <c r="L44" s="2"/>
    </row>
    <row r="45" spans="1:12" ht="27" customHeight="1" outlineLevel="1" x14ac:dyDescent="0.25">
      <c r="A45" s="8" t="s">
        <v>70</v>
      </c>
      <c r="B45" s="33" t="s">
        <v>71</v>
      </c>
      <c r="C45" s="46">
        <v>24.28</v>
      </c>
      <c r="D45" s="54">
        <v>16.260000000000002</v>
      </c>
      <c r="E45" s="47">
        <f t="shared" si="0"/>
        <v>-8.02</v>
      </c>
      <c r="F45" s="48">
        <f t="shared" ca="1" si="4"/>
        <v>66.968698517298193</v>
      </c>
      <c r="G45" s="26"/>
      <c r="H45" s="2"/>
      <c r="I45" s="2"/>
      <c r="J45" s="2"/>
      <c r="K45" s="2"/>
      <c r="L45" s="2"/>
    </row>
    <row r="46" spans="1:12" ht="27" customHeight="1" outlineLevel="1" x14ac:dyDescent="0.25">
      <c r="A46" s="8" t="s">
        <v>72</v>
      </c>
      <c r="B46" s="33" t="s">
        <v>73</v>
      </c>
      <c r="C46" s="46">
        <v>53910</v>
      </c>
      <c r="D46" s="54">
        <v>30450</v>
      </c>
      <c r="E46" s="47">
        <f t="shared" si="0"/>
        <v>-23460</v>
      </c>
      <c r="F46" s="48">
        <f t="shared" ca="1" si="4"/>
        <v>56.483027267668334</v>
      </c>
      <c r="G46" s="26"/>
      <c r="H46" s="2"/>
      <c r="I46" s="2"/>
      <c r="J46" s="2"/>
      <c r="K46" s="2"/>
      <c r="L46" s="2"/>
    </row>
    <row r="47" spans="1:12" ht="27" customHeight="1" outlineLevel="1" x14ac:dyDescent="0.25">
      <c r="A47" s="8" t="s">
        <v>74</v>
      </c>
      <c r="B47" s="33" t="s">
        <v>75</v>
      </c>
      <c r="C47" s="46">
        <v>9779778.4600000009</v>
      </c>
      <c r="D47" s="54">
        <v>11048877.210000001</v>
      </c>
      <c r="E47" s="47">
        <f t="shared" si="0"/>
        <v>1269098.75</v>
      </c>
      <c r="F47" s="48">
        <f t="shared" ca="1" si="4"/>
        <v>112.97676379061862</v>
      </c>
      <c r="G47" s="26"/>
      <c r="H47" s="2"/>
      <c r="I47" s="2"/>
      <c r="J47" s="2"/>
      <c r="K47" s="2"/>
      <c r="L47" s="2"/>
    </row>
    <row r="48" spans="1:12" ht="54" customHeight="1" outlineLevel="1" x14ac:dyDescent="0.25">
      <c r="A48" s="8" t="s">
        <v>76</v>
      </c>
      <c r="B48" s="33" t="s">
        <v>77</v>
      </c>
      <c r="C48" s="46">
        <v>4700000</v>
      </c>
      <c r="D48" s="54">
        <v>4349000</v>
      </c>
      <c r="E48" s="47">
        <f>D48-C48</f>
        <v>-351000</v>
      </c>
      <c r="F48" s="48">
        <f t="shared" ca="1" si="4"/>
        <v>92.531914893617028</v>
      </c>
      <c r="G48" s="26"/>
      <c r="H48" s="2"/>
      <c r="I48" s="2"/>
      <c r="J48" s="2"/>
      <c r="K48" s="2"/>
      <c r="L48" s="2"/>
    </row>
    <row r="49" spans="1:12" ht="27" customHeight="1" x14ac:dyDescent="0.25">
      <c r="A49" s="12" t="s">
        <v>78</v>
      </c>
      <c r="B49" s="32" t="s">
        <v>79</v>
      </c>
      <c r="C49" s="45">
        <v>1715365.11</v>
      </c>
      <c r="D49" s="53">
        <v>1440058.64</v>
      </c>
      <c r="E49" s="44">
        <f t="shared" si="0"/>
        <v>-275306.4700000002</v>
      </c>
      <c r="F49" s="44">
        <f t="shared" ca="1" si="4"/>
        <v>83.950561405554055</v>
      </c>
      <c r="G49" s="26"/>
      <c r="H49" s="2"/>
      <c r="I49" s="2"/>
      <c r="J49" s="2"/>
      <c r="K49" s="2"/>
      <c r="L49" s="2"/>
    </row>
    <row r="50" spans="1:12" ht="27" customHeight="1" outlineLevel="1" x14ac:dyDescent="0.25">
      <c r="A50" s="8" t="s">
        <v>80</v>
      </c>
      <c r="B50" s="33" t="s">
        <v>81</v>
      </c>
      <c r="C50" s="46">
        <v>918138.2</v>
      </c>
      <c r="D50" s="54">
        <v>946499.93</v>
      </c>
      <c r="E50" s="47">
        <f t="shared" si="0"/>
        <v>28361.730000000098</v>
      </c>
      <c r="F50" s="48">
        <f t="shared" ca="1" si="4"/>
        <v>103.08904803220257</v>
      </c>
      <c r="G50" s="26"/>
      <c r="H50" s="2"/>
      <c r="I50" s="2"/>
      <c r="J50" s="2"/>
      <c r="K50" s="2"/>
      <c r="L50" s="2"/>
    </row>
    <row r="51" spans="1:12" s="21" customFormat="1" ht="25.5" outlineLevel="1" x14ac:dyDescent="0.25">
      <c r="A51" s="31" t="s">
        <v>94</v>
      </c>
      <c r="B51" s="37" t="s">
        <v>95</v>
      </c>
      <c r="C51" s="46">
        <v>797226.91</v>
      </c>
      <c r="D51" s="54">
        <v>493558.71</v>
      </c>
      <c r="E51" s="47">
        <f t="shared" si="0"/>
        <v>-303668.2</v>
      </c>
      <c r="F51" s="46">
        <f t="shared" ca="1" si="4"/>
        <v>61.909439308816104</v>
      </c>
      <c r="G51" s="30"/>
    </row>
    <row r="52" spans="1:12" s="21" customFormat="1" ht="25.5" outlineLevel="1" x14ac:dyDescent="0.25">
      <c r="A52" s="31">
        <v>9990000000</v>
      </c>
      <c r="B52" s="37" t="s">
        <v>95</v>
      </c>
      <c r="C52" s="46">
        <v>0</v>
      </c>
      <c r="D52" s="54">
        <v>0</v>
      </c>
      <c r="E52" s="47">
        <f t="shared" ref="E52" si="6">D52-C52</f>
        <v>0</v>
      </c>
      <c r="F52" s="46" t="str">
        <f t="shared" ca="1" si="4"/>
        <v/>
      </c>
      <c r="G52" s="30"/>
    </row>
    <row r="53" spans="1:12" x14ac:dyDescent="0.25">
      <c r="A53" s="9" t="s">
        <v>82</v>
      </c>
      <c r="B53" s="38"/>
      <c r="C53" s="74">
        <v>148469818.80000001</v>
      </c>
      <c r="D53" s="55">
        <v>166478117</v>
      </c>
      <c r="E53" s="52">
        <f>E7+E11+E17+E19+E21+E26+E30+E32+E34+E36+E39+E42+E44+E49</f>
        <v>18008298.200000007</v>
      </c>
      <c r="F53" s="51">
        <f t="shared" ca="1" si="4"/>
        <v>112.12926529145868</v>
      </c>
      <c r="G53" s="26"/>
      <c r="H53" s="2"/>
      <c r="I53" s="2"/>
      <c r="J53" s="2"/>
      <c r="K53" s="2"/>
      <c r="L53" s="2"/>
    </row>
    <row r="54" spans="1:12" ht="12.75" customHeight="1" x14ac:dyDescent="0.25">
      <c r="A54" s="10"/>
      <c r="B54" s="5"/>
      <c r="C54" s="41"/>
      <c r="D54" s="42"/>
      <c r="E54" s="43"/>
      <c r="F54" s="42"/>
      <c r="G54" s="2"/>
      <c r="H54" s="2"/>
      <c r="I54" s="2"/>
      <c r="J54" s="2"/>
      <c r="K54" s="2"/>
      <c r="L54" s="2"/>
    </row>
    <row r="55" spans="1:12" ht="12.75" customHeight="1" x14ac:dyDescent="0.25">
      <c r="A55" s="59"/>
      <c r="B55" s="59"/>
      <c r="C55" s="60"/>
      <c r="D55" s="28"/>
      <c r="E55" s="29"/>
      <c r="H55" s="6"/>
      <c r="I55" s="2"/>
      <c r="J55" s="2"/>
      <c r="K55" s="2"/>
      <c r="L55" s="2"/>
    </row>
  </sheetData>
  <mergeCells count="8">
    <mergeCell ref="A2:F2"/>
    <mergeCell ref="F4:F5"/>
    <mergeCell ref="A55:C55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2024-05-29T14:00:19Z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