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2 кв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D11" i="1" l="1"/>
  <c r="D7" i="1"/>
  <c r="C54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D54" i="1"/>
  <c r="E7" i="1" l="1"/>
  <c r="F7" i="1" l="1"/>
  <c r="F54" i="1"/>
  <c r="E54" i="1" l="1"/>
</calcChain>
</file>

<file path=xl/sharedStrings.xml><?xml version="1.0" encoding="utf-8"?>
<sst xmlns="http://schemas.openxmlformats.org/spreadsheetml/2006/main" count="103" uniqueCount="103">
  <si>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</si>
  <si>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</si>
  <si>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</si>
  <si>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</si>
  <si>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</si>
  <si>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</si>
  <si>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</si>
  <si>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</si>
  <si>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</si>
  <si>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</si>
  <si>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</si>
  <si>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</si>
  <si>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</si>
  <si>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</si>
  <si>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</si>
  <si>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</si>
  <si>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</si>
  <si>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</si>
  <si>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</si>
  <si>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</si>
  <si>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</si>
  <si>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</si>
  <si>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</si>
  <si>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</si>
  <si>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</si>
  <si>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</si>
  <si>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</si>
  <si>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</si>
  <si>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</si>
  <si>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</si>
  <si>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</si>
  <si>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</si>
  <si>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</si>
  <si>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</si>
  <si>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</si>
  <si>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</si>
  <si>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</si>
  <si>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</si>
  <si>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</si>
  <si>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</si>
  <si>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</si>
  <si>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</si>
  <si>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</si>
  <si>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</si>
  <si>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</si>
  <si>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</si>
  <si>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</si>
  <si>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</si>
  <si>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</si>
  <si>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</si>
  <si>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</si>
  <si>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</si>
  <si>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</si>
  <si>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</si>
  <si>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</si>
  <si>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</si>
  <si>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</si>
  <si>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</si>
  <si>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</si>
  <si>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</si>
  <si>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</si>
  <si>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</si>
  <si>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</si>
  <si>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</si>
  <si>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</si>
  <si>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</si>
  <si>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</si>
  <si>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</si>
  <si>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</si>
  <si>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</si>
  <si>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</si>
  <si>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</si>
  <si>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</si>
  <si>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</si>
  <si>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</si>
  <si>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</si>
  <si>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</si>
  <si>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</si>
  <si>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</si>
  <si>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</si>
  <si>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</si>
  <si>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</si>
  <si>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</si>
  <si>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</si>
  <si>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</si>
  <si>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</si>
  <si>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</si>
  <si>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</si>
  <si>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</si>
  <si>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</si>
  <si>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</si>
  <si>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</si>
  <si>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</si>
  <si>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</si>
  <si>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</si>
  <si>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</si>
  <si>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</si>
  <si>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</si>
  <si>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Исполнено за 2 квартал 2022 года</t>
  </si>
  <si>
    <t>9920000000</t>
  </si>
  <si>
    <t xml:space="preserve">  Непрограммные направления деятельности контрольно-счетной комиссии ЗАТО Видяево</t>
  </si>
  <si>
    <t xml:space="preserve">Сравнительный анализ исполнения местного бюджета ЗАТО Видяево года в разрезе муниципальных программ 2 квартал 2023/2022 годов
</t>
  </si>
  <si>
    <t>Исполнено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</si>
</sst>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4" fontId="5" fillId="0" borderId="9" xfId="9" applyNumberFormat="1" applyFont="1" applyBorder="1" applyAlignment="1" applyProtection="1">
      <alignment horizontal="right" vertical="top" shrinkToFi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4" fontId="5" fillId="5" borderId="9" xfId="14" applyNumberFormat="1" applyFont="1" applyFill="1" applyBorder="1" applyAlignment="1" applyProtection="1">
      <alignment horizontal="right" vertical="top" shrinkToFit="1"/>
    </xf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1" fillId="5" borderId="12" xfId="9" applyNumberFormat="1" applyFont="1" applyFill="1" applyBorder="1" applyProtection="1">
      <alignment horizontal="center" vertical="center" shrinkToFit="1"/>
    </xf>
    <xf numFmtId="0" fontId="1" fillId="5" borderId="1" xfId="14" applyNumberFormat="1" applyFont="1" applyFill="1" applyBorder="1" applyProtection="1"/>
    <xf numFmtId="4" fontId="5" fillId="5" borderId="9" xfId="11" applyNumberFormat="1" applyFont="1" applyFill="1" applyBorder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49" fontId="6" fillId="0" borderId="2" xfId="10" applyNumberFormat="1" applyFont="1" applyAlignment="1" applyProtection="1">
      <alignment horizontal="center" vertical="top" wrapText="1"/>
    </xf>
    <xf numFmtId="49" fontId="6" fillId="0" borderId="10" xfId="10" applyNumberFormat="1" applyFont="1" applyBorder="1" applyProtection="1">
      <alignment horizontal="left" vertical="top" wrapText="1"/>
    </xf>
    <xf numFmtId="4" fontId="6" fillId="5" borderId="9" xfId="14" applyNumberFormat="1" applyFont="1" applyFill="1" applyBorder="1" applyAlignment="1" applyProtection="1">
      <alignment horizontal="right" vertical="top" shrinkToFit="1"/>
    </xf>
    <xf numFmtId="0" fontId="6" fillId="0" borderId="2" xfId="10" quotePrefix="1" applyNumberFormat="1" applyFont="1" applyAlignment="1" applyProtection="1">
      <alignment horizontal="center" vertical="top" wrapText="1"/>
    </xf>
    <xf numFmtId="0" fontId="6" fillId="0" borderId="10" xfId="10" quotePrefix="1" applyNumberFormat="1" applyFont="1" applyBorder="1" applyProtection="1">
      <alignment horizontal="left" vertical="top" wrapText="1"/>
    </xf>
    <xf numFmtId="0" fontId="5" fillId="0" borderId="2" xfId="12" applyNumberFormat="1" applyFont="1" applyAlignment="1" applyProtection="1">
      <alignment horizontal="center"/>
    </xf>
    <xf numFmtId="0" fontId="5" fillId="0" borderId="10" xfId="12" applyNumberFormat="1" applyFont="1" applyBorder="1" applyProtection="1">
      <alignment horizontal="left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6" topLeftCell="A7" activePane="bottomLeft" state="frozen"/>
      <selection pane="bottomLeft" activeCell="D54" sqref="D54"/>
    </sheetView>
  </sheetViews>
  <sheetFormatPr defaultRowHeight="15" outlineLevelRow="1" x14ac:dyDescent="0.25"/>
  <cols>
    <col min="1" max="1" width="15" style="10" customWidth="1"/>
    <col min="2" max="2" width="50.7109375" style="1" customWidth="1"/>
    <col min="3" max="3" width="16" style="19" customWidth="1"/>
    <col min="4" max="4" width="15.42578125" style="19" customWidth="1"/>
    <col min="5" max="5" width="16.140625" style="22" customWidth="1"/>
    <col min="6" max="6" width="12.7109375" style="19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2"/>
      <c r="B1" s="13"/>
      <c r="C1" s="16"/>
      <c r="D1" s="16"/>
      <c r="E1" s="20"/>
      <c r="F1" s="16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48" t="s">
        <v>101</v>
      </c>
      <c r="B2" s="48"/>
      <c r="C2" s="48"/>
      <c r="D2" s="48"/>
      <c r="E2" s="48"/>
      <c r="F2" s="48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4"/>
      <c r="B3" s="14"/>
      <c r="C3" s="17"/>
      <c r="D3" s="17"/>
      <c r="E3" s="21"/>
      <c r="F3" s="18" t="s">
        <v>89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3" t="s">
        <v>0</v>
      </c>
      <c r="B4" s="55" t="s">
        <v>1</v>
      </c>
      <c r="C4" s="49" t="s">
        <v>98</v>
      </c>
      <c r="D4" s="49" t="s">
        <v>102</v>
      </c>
      <c r="E4" s="57" t="s">
        <v>87</v>
      </c>
      <c r="F4" s="49" t="s">
        <v>88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54"/>
      <c r="B5" s="56"/>
      <c r="C5" s="50"/>
      <c r="D5" s="50"/>
      <c r="E5" s="58"/>
      <c r="F5" s="50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5">
        <v>2</v>
      </c>
      <c r="C6" s="29">
        <v>3</v>
      </c>
      <c r="D6" s="29">
        <v>4</v>
      </c>
      <c r="E6" s="36">
        <v>5</v>
      </c>
      <c r="F6" s="29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1" t="s">
        <v>2</v>
      </c>
      <c r="B7" s="26" t="s">
        <v>3</v>
      </c>
      <c r="C7" s="32">
        <v>144462072.94999999</v>
      </c>
      <c r="D7" s="32">
        <f>D8+D9+D10</f>
        <v>171047787.44</v>
      </c>
      <c r="E7" s="38">
        <f>D7-C7</f>
        <v>26585714.49000001</v>
      </c>
      <c r="F7" s="38">
        <f>D7/C7*100</f>
        <v>118.40324865004645</v>
      </c>
      <c r="G7" s="2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41" t="s">
        <v>4</v>
      </c>
      <c r="B8" s="42" t="s">
        <v>5</v>
      </c>
      <c r="C8" s="43">
        <v>137396931.81999999</v>
      </c>
      <c r="D8" s="59">
        <v>163110009.65000001</v>
      </c>
      <c r="E8" s="39">
        <f t="shared" ref="E8:E53" si="0">D8-C8</f>
        <v>25713077.830000013</v>
      </c>
      <c r="F8" s="39">
        <f t="shared" ref="F8:F53" si="1">D8/C8*100</f>
        <v>118.7144483427665</v>
      </c>
      <c r="G8" s="2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41" t="s">
        <v>6</v>
      </c>
      <c r="B9" s="42" t="s">
        <v>7</v>
      </c>
      <c r="C9" s="43">
        <v>1588036.15</v>
      </c>
      <c r="D9" s="59">
        <v>2096179.84</v>
      </c>
      <c r="E9" s="39">
        <f t="shared" si="0"/>
        <v>508143.69000000018</v>
      </c>
      <c r="F9" s="39">
        <f t="shared" si="1"/>
        <v>131.99824449840139</v>
      </c>
      <c r="G9" s="2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41" t="s">
        <v>8</v>
      </c>
      <c r="B10" s="42" t="s">
        <v>9</v>
      </c>
      <c r="C10" s="43">
        <v>5477104.9800000004</v>
      </c>
      <c r="D10" s="59">
        <v>5841597.9500000002</v>
      </c>
      <c r="E10" s="39">
        <f t="shared" si="0"/>
        <v>364492.96999999974</v>
      </c>
      <c r="F10" s="39">
        <f t="shared" si="1"/>
        <v>106.65484724742302</v>
      </c>
      <c r="G10" s="2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1" t="s">
        <v>10</v>
      </c>
      <c r="B11" s="26" t="s">
        <v>11</v>
      </c>
      <c r="C11" s="32">
        <v>9357030.8300000001</v>
      </c>
      <c r="D11" s="32">
        <f>D12+D13+D14</f>
        <v>8456214.1699999999</v>
      </c>
      <c r="E11" s="38">
        <f t="shared" si="0"/>
        <v>-900816.66000000015</v>
      </c>
      <c r="F11" s="38">
        <f t="shared" si="1"/>
        <v>90.372836465261486</v>
      </c>
      <c r="G11" s="2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41" t="s">
        <v>12</v>
      </c>
      <c r="B12" s="42" t="s">
        <v>13</v>
      </c>
      <c r="C12" s="43">
        <v>6069847.5</v>
      </c>
      <c r="D12" s="59">
        <v>5847158.5800000001</v>
      </c>
      <c r="E12" s="39">
        <f t="shared" si="0"/>
        <v>-222688.91999999993</v>
      </c>
      <c r="F12" s="39">
        <f t="shared" si="1"/>
        <v>96.331227102493102</v>
      </c>
      <c r="G12" s="2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41" t="s">
        <v>14</v>
      </c>
      <c r="B13" s="42" t="s">
        <v>15</v>
      </c>
      <c r="C13" s="43">
        <v>2312489.33</v>
      </c>
      <c r="D13" s="59">
        <v>2484055.59</v>
      </c>
      <c r="E13" s="39">
        <f t="shared" si="0"/>
        <v>171566.25999999978</v>
      </c>
      <c r="F13" s="39">
        <f t="shared" si="1"/>
        <v>107.41911574571459</v>
      </c>
      <c r="G13" s="2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44" t="s">
        <v>94</v>
      </c>
      <c r="B14" s="45" t="s">
        <v>95</v>
      </c>
      <c r="C14" s="43">
        <v>974694</v>
      </c>
      <c r="D14" s="59">
        <v>125000</v>
      </c>
      <c r="E14" s="39">
        <f t="shared" si="0"/>
        <v>-849694</v>
      </c>
      <c r="F14" s="39">
        <f t="shared" si="1"/>
        <v>12.824537752361254</v>
      </c>
      <c r="G14" s="24"/>
      <c r="H14" s="2"/>
      <c r="I14" s="2"/>
      <c r="J14" s="2"/>
      <c r="K14" s="2"/>
      <c r="L14" s="2"/>
      <c r="M14" s="2"/>
      <c r="N14" s="2"/>
    </row>
    <row r="15" spans="1:14" ht="38.25" x14ac:dyDescent="0.25">
      <c r="A15" s="15" t="s">
        <v>90</v>
      </c>
      <c r="B15" s="27" t="s">
        <v>91</v>
      </c>
      <c r="C15" s="32">
        <v>6408876.1299999999</v>
      </c>
      <c r="D15" s="32">
        <v>0</v>
      </c>
      <c r="E15" s="38">
        <f t="shared" si="0"/>
        <v>-6408876.1299999999</v>
      </c>
      <c r="F15" s="38">
        <f t="shared" si="1"/>
        <v>0</v>
      </c>
      <c r="G15" s="2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44" t="s">
        <v>92</v>
      </c>
      <c r="B16" s="45" t="s">
        <v>93</v>
      </c>
      <c r="C16" s="43">
        <v>6408876.1299999999</v>
      </c>
      <c r="D16" s="43">
        <v>0</v>
      </c>
      <c r="E16" s="39">
        <f t="shared" si="0"/>
        <v>-6408876.1299999999</v>
      </c>
      <c r="F16" s="39">
        <f t="shared" si="1"/>
        <v>0</v>
      </c>
      <c r="G16" s="2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1" t="s">
        <v>16</v>
      </c>
      <c r="B17" s="26" t="s">
        <v>17</v>
      </c>
      <c r="C17" s="32">
        <v>17400608.48</v>
      </c>
      <c r="D17" s="60">
        <v>16508876.6</v>
      </c>
      <c r="E17" s="38">
        <f t="shared" si="0"/>
        <v>-891731.88000000082</v>
      </c>
      <c r="F17" s="38">
        <f t="shared" si="1"/>
        <v>94.875283349861334</v>
      </c>
      <c r="G17" s="2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41" t="s">
        <v>18</v>
      </c>
      <c r="B18" s="42" t="s">
        <v>19</v>
      </c>
      <c r="C18" s="43">
        <v>17400608.48</v>
      </c>
      <c r="D18" s="59">
        <v>16508876.6</v>
      </c>
      <c r="E18" s="39">
        <f t="shared" si="0"/>
        <v>-891731.88000000082</v>
      </c>
      <c r="F18" s="39">
        <f t="shared" si="1"/>
        <v>94.875283349861334</v>
      </c>
      <c r="G18" s="2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1" t="s">
        <v>20</v>
      </c>
      <c r="B19" s="26" t="s">
        <v>21</v>
      </c>
      <c r="C19" s="32">
        <v>17714024.25</v>
      </c>
      <c r="D19" s="60">
        <v>17542954.27</v>
      </c>
      <c r="E19" s="38">
        <f t="shared" si="0"/>
        <v>-171069.98000000045</v>
      </c>
      <c r="F19" s="38">
        <f t="shared" si="1"/>
        <v>99.034268116687258</v>
      </c>
      <c r="G19" s="2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41" t="s">
        <v>22</v>
      </c>
      <c r="B20" s="42" t="s">
        <v>23</v>
      </c>
      <c r="C20" s="43">
        <v>17714024.25</v>
      </c>
      <c r="D20" s="59">
        <v>17542954.27</v>
      </c>
      <c r="E20" s="39">
        <f t="shared" si="0"/>
        <v>-171069.98000000045</v>
      </c>
      <c r="F20" s="39">
        <f t="shared" si="1"/>
        <v>99.034268116687258</v>
      </c>
      <c r="G20" s="2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1" t="s">
        <v>24</v>
      </c>
      <c r="B21" s="26" t="s">
        <v>25</v>
      </c>
      <c r="C21" s="32">
        <v>48024399.579999998</v>
      </c>
      <c r="D21" s="60">
        <v>59045098.649999999</v>
      </c>
      <c r="E21" s="38">
        <f t="shared" si="0"/>
        <v>11020699.07</v>
      </c>
      <c r="F21" s="38">
        <f t="shared" si="1"/>
        <v>122.94812463327418</v>
      </c>
      <c r="G21" s="2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41" t="s">
        <v>26</v>
      </c>
      <c r="B22" s="42" t="s">
        <v>27</v>
      </c>
      <c r="C22" s="43">
        <v>8196982.0899999999</v>
      </c>
      <c r="D22" s="59">
        <v>2067413.12</v>
      </c>
      <c r="E22" s="39">
        <f t="shared" si="0"/>
        <v>-6129568.9699999997</v>
      </c>
      <c r="F22" s="39">
        <f t="shared" si="1"/>
        <v>25.22163763810298</v>
      </c>
      <c r="G22" s="2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41" t="s">
        <v>28</v>
      </c>
      <c r="B23" s="42" t="s">
        <v>29</v>
      </c>
      <c r="C23" s="43">
        <v>4784294.2699999996</v>
      </c>
      <c r="D23" s="59">
        <v>7582346.5999999996</v>
      </c>
      <c r="E23" s="39">
        <f t="shared" si="0"/>
        <v>2798052.33</v>
      </c>
      <c r="F23" s="39">
        <f t="shared" si="1"/>
        <v>158.48411849465941</v>
      </c>
      <c r="G23" s="2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41" t="s">
        <v>30</v>
      </c>
      <c r="B24" s="42" t="s">
        <v>31</v>
      </c>
      <c r="C24" s="43">
        <v>9024500.7200000007</v>
      </c>
      <c r="D24" s="59">
        <v>13402226.85</v>
      </c>
      <c r="E24" s="39">
        <f t="shared" si="0"/>
        <v>4377726.129999999</v>
      </c>
      <c r="F24" s="39">
        <f t="shared" si="1"/>
        <v>148.5093443485259</v>
      </c>
      <c r="G24" s="2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41" t="s">
        <v>32</v>
      </c>
      <c r="B25" s="42" t="s">
        <v>33</v>
      </c>
      <c r="C25" s="43">
        <v>26018622.5</v>
      </c>
      <c r="D25" s="59">
        <v>35993112.079999998</v>
      </c>
      <c r="E25" s="39">
        <f t="shared" si="0"/>
        <v>9974489.5799999982</v>
      </c>
      <c r="F25" s="39">
        <f t="shared" si="1"/>
        <v>138.3359633278049</v>
      </c>
      <c r="G25" s="2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1" t="s">
        <v>34</v>
      </c>
      <c r="B26" s="26" t="s">
        <v>35</v>
      </c>
      <c r="C26" s="32">
        <v>10474748.699999999</v>
      </c>
      <c r="D26" s="60">
        <v>9605661.5600000005</v>
      </c>
      <c r="E26" s="38">
        <f t="shared" si="0"/>
        <v>-869087.13999999873</v>
      </c>
      <c r="F26" s="38">
        <f t="shared" si="1"/>
        <v>91.703026345634441</v>
      </c>
      <c r="G26" s="2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41" t="s">
        <v>36</v>
      </c>
      <c r="B27" s="42" t="s">
        <v>37</v>
      </c>
      <c r="C27" s="43">
        <v>10363049.699999999</v>
      </c>
      <c r="D27" s="59">
        <v>9490811.5600000005</v>
      </c>
      <c r="E27" s="39">
        <f t="shared" si="0"/>
        <v>-872238.13999999873</v>
      </c>
      <c r="F27" s="39">
        <f t="shared" si="1"/>
        <v>91.583190612315619</v>
      </c>
      <c r="G27" s="2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41" t="s">
        <v>38</v>
      </c>
      <c r="B28" s="42" t="s">
        <v>39</v>
      </c>
      <c r="C28" s="43">
        <v>0</v>
      </c>
      <c r="D28" s="59">
        <v>0</v>
      </c>
      <c r="E28" s="39">
        <f t="shared" si="0"/>
        <v>0</v>
      </c>
      <c r="F28" s="39" t="e">
        <f t="shared" si="1"/>
        <v>#DIV/0!</v>
      </c>
      <c r="G28" s="2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41" t="s">
        <v>40</v>
      </c>
      <c r="B29" s="42" t="s">
        <v>41</v>
      </c>
      <c r="C29" s="43">
        <v>111699</v>
      </c>
      <c r="D29" s="59">
        <v>114850</v>
      </c>
      <c r="E29" s="39">
        <f t="shared" si="0"/>
        <v>3151</v>
      </c>
      <c r="F29" s="39">
        <f t="shared" si="1"/>
        <v>102.82097422537355</v>
      </c>
      <c r="G29" s="2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1" t="s">
        <v>42</v>
      </c>
      <c r="B30" s="26" t="s">
        <v>43</v>
      </c>
      <c r="C30" s="32">
        <v>0</v>
      </c>
      <c r="D30" s="32">
        <v>0</v>
      </c>
      <c r="E30" s="38">
        <f t="shared" si="0"/>
        <v>0</v>
      </c>
      <c r="F30" s="38" t="e">
        <f t="shared" si="1"/>
        <v>#DIV/0!</v>
      </c>
      <c r="G30" s="2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41" t="s">
        <v>44</v>
      </c>
      <c r="B31" s="42" t="s">
        <v>45</v>
      </c>
      <c r="C31" s="43">
        <v>0</v>
      </c>
      <c r="D31" s="43">
        <v>0</v>
      </c>
      <c r="E31" s="39">
        <f t="shared" si="0"/>
        <v>0</v>
      </c>
      <c r="F31" s="39" t="e">
        <f t="shared" si="1"/>
        <v>#DIV/0!</v>
      </c>
      <c r="G31" s="2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1" t="s">
        <v>46</v>
      </c>
      <c r="B32" s="26" t="s">
        <v>47</v>
      </c>
      <c r="C32" s="32">
        <v>6311320.96</v>
      </c>
      <c r="D32" s="60">
        <v>802848.4</v>
      </c>
      <c r="E32" s="38">
        <f t="shared" si="0"/>
        <v>-5508472.5599999996</v>
      </c>
      <c r="F32" s="38">
        <f t="shared" si="1"/>
        <v>12.720766462176567</v>
      </c>
      <c r="G32" s="2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41" t="s">
        <v>48</v>
      </c>
      <c r="B33" s="42" t="s">
        <v>49</v>
      </c>
      <c r="C33" s="43">
        <v>6211320.96</v>
      </c>
      <c r="D33" s="59">
        <v>802848.4</v>
      </c>
      <c r="E33" s="39">
        <f t="shared" si="0"/>
        <v>-5408472.5599999996</v>
      </c>
      <c r="F33" s="39">
        <f t="shared" si="1"/>
        <v>12.925566158474606</v>
      </c>
      <c r="G33" s="2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41" t="s">
        <v>50</v>
      </c>
      <c r="B34" s="42" t="s">
        <v>51</v>
      </c>
      <c r="C34" s="43">
        <v>100000</v>
      </c>
      <c r="D34" s="43">
        <v>0</v>
      </c>
      <c r="E34" s="39">
        <f t="shared" si="0"/>
        <v>-100000</v>
      </c>
      <c r="F34" s="39">
        <f t="shared" si="1"/>
        <v>0</v>
      </c>
      <c r="G34" s="2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1" t="s">
        <v>52</v>
      </c>
      <c r="B35" s="26" t="s">
        <v>53</v>
      </c>
      <c r="C35" s="32">
        <v>504710</v>
      </c>
      <c r="D35" s="60">
        <v>1170813</v>
      </c>
      <c r="E35" s="38">
        <f t="shared" si="0"/>
        <v>666103</v>
      </c>
      <c r="F35" s="38">
        <f t="shared" si="1"/>
        <v>231.97737314497437</v>
      </c>
      <c r="G35" s="2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41" t="s">
        <v>54</v>
      </c>
      <c r="B36" s="42" t="s">
        <v>55</v>
      </c>
      <c r="C36" s="43">
        <v>504710</v>
      </c>
      <c r="D36" s="59">
        <v>1170813</v>
      </c>
      <c r="E36" s="39">
        <f t="shared" si="0"/>
        <v>666103</v>
      </c>
      <c r="F36" s="39">
        <f t="shared" si="1"/>
        <v>231.97737314497437</v>
      </c>
      <c r="G36" s="24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1" t="s">
        <v>56</v>
      </c>
      <c r="B37" s="26" t="s">
        <v>57</v>
      </c>
      <c r="C37" s="32">
        <v>15000</v>
      </c>
      <c r="D37" s="60">
        <v>15000</v>
      </c>
      <c r="E37" s="38">
        <f t="shared" si="0"/>
        <v>0</v>
      </c>
      <c r="F37" s="38">
        <f t="shared" si="1"/>
        <v>100</v>
      </c>
      <c r="G37" s="24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41" t="s">
        <v>58</v>
      </c>
      <c r="B38" s="42" t="s">
        <v>59</v>
      </c>
      <c r="C38" s="43">
        <v>15000</v>
      </c>
      <c r="D38" s="59">
        <v>15000</v>
      </c>
      <c r="E38" s="39">
        <f t="shared" si="0"/>
        <v>0</v>
      </c>
      <c r="F38" s="39">
        <f t="shared" si="1"/>
        <v>100</v>
      </c>
      <c r="G38" s="24"/>
      <c r="H38" s="2"/>
      <c r="I38" s="2"/>
      <c r="J38" s="2"/>
      <c r="K38" s="2"/>
      <c r="L38" s="2"/>
      <c r="M38" s="2"/>
      <c r="N38" s="2"/>
    </row>
    <row r="39" spans="1:14" ht="38.25" x14ac:dyDescent="0.25">
      <c r="A39" s="25" t="s">
        <v>96</v>
      </c>
      <c r="B39" s="28" t="s">
        <v>97</v>
      </c>
      <c r="C39" s="43">
        <v>0</v>
      </c>
      <c r="D39" s="59">
        <v>0</v>
      </c>
      <c r="E39" s="39">
        <f t="shared" si="0"/>
        <v>0</v>
      </c>
      <c r="F39" s="39" t="e">
        <f t="shared" si="1"/>
        <v>#DIV/0!</v>
      </c>
      <c r="G39" s="24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1" t="s">
        <v>60</v>
      </c>
      <c r="B40" s="26" t="s">
        <v>61</v>
      </c>
      <c r="C40" s="32">
        <v>6891779.1799999997</v>
      </c>
      <c r="D40" s="60">
        <v>4313138.21</v>
      </c>
      <c r="E40" s="38">
        <f t="shared" si="0"/>
        <v>-2578640.9699999997</v>
      </c>
      <c r="F40" s="38">
        <f t="shared" si="1"/>
        <v>62.583813226586869</v>
      </c>
      <c r="G40" s="2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41" t="s">
        <v>62</v>
      </c>
      <c r="B41" s="42" t="s">
        <v>63</v>
      </c>
      <c r="C41" s="43">
        <v>3791328.36</v>
      </c>
      <c r="D41" s="59">
        <v>3755271.55</v>
      </c>
      <c r="E41" s="39">
        <f t="shared" si="0"/>
        <v>-36056.810000000056</v>
      </c>
      <c r="F41" s="39">
        <f t="shared" si="1"/>
        <v>99.048966310056031</v>
      </c>
      <c r="G41" s="24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41" t="s">
        <v>64</v>
      </c>
      <c r="B42" s="42" t="s">
        <v>65</v>
      </c>
      <c r="C42" s="43">
        <v>3100450.82</v>
      </c>
      <c r="D42" s="59">
        <v>557866.66</v>
      </c>
      <c r="E42" s="39">
        <f t="shared" si="0"/>
        <v>-2542584.1599999997</v>
      </c>
      <c r="F42" s="39">
        <f t="shared" si="1"/>
        <v>17.993082051209576</v>
      </c>
      <c r="G42" s="24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1" t="s">
        <v>66</v>
      </c>
      <c r="B43" s="26" t="s">
        <v>67</v>
      </c>
      <c r="C43" s="32">
        <v>3883347.55</v>
      </c>
      <c r="D43" s="60">
        <v>4960384.18</v>
      </c>
      <c r="E43" s="38">
        <f t="shared" si="0"/>
        <v>1077036.6299999999</v>
      </c>
      <c r="F43" s="38">
        <f t="shared" si="1"/>
        <v>127.73474730583926</v>
      </c>
      <c r="G43" s="2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41" t="s">
        <v>68</v>
      </c>
      <c r="B44" s="42" t="s">
        <v>69</v>
      </c>
      <c r="C44" s="43">
        <v>191900</v>
      </c>
      <c r="D44" s="43">
        <v>0</v>
      </c>
      <c r="E44" s="39">
        <f t="shared" si="0"/>
        <v>-191900</v>
      </c>
      <c r="F44" s="39">
        <f t="shared" si="1"/>
        <v>0</v>
      </c>
      <c r="G44" s="24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41" t="s">
        <v>70</v>
      </c>
      <c r="B45" s="42" t="s">
        <v>71</v>
      </c>
      <c r="C45" s="43">
        <v>3883347.55</v>
      </c>
      <c r="D45" s="59">
        <v>4960384.18</v>
      </c>
      <c r="E45" s="39">
        <f t="shared" si="0"/>
        <v>1077036.6299999999</v>
      </c>
      <c r="F45" s="39">
        <f t="shared" si="1"/>
        <v>127.73474730583926</v>
      </c>
      <c r="G45" s="24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1" t="s">
        <v>72</v>
      </c>
      <c r="B46" s="26" t="s">
        <v>73</v>
      </c>
      <c r="C46" s="32">
        <v>32888280.309999999</v>
      </c>
      <c r="D46" s="60">
        <v>29804288.309999999</v>
      </c>
      <c r="E46" s="38">
        <f t="shared" si="0"/>
        <v>-3083992</v>
      </c>
      <c r="F46" s="38">
        <f t="shared" si="1"/>
        <v>90.622823781204872</v>
      </c>
      <c r="G46" s="24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41" t="s">
        <v>74</v>
      </c>
      <c r="B47" s="42" t="s">
        <v>75</v>
      </c>
      <c r="C47" s="43">
        <v>10071.870000000001</v>
      </c>
      <c r="D47" s="59">
        <v>24.28</v>
      </c>
      <c r="E47" s="39">
        <f t="shared" si="0"/>
        <v>-10047.59</v>
      </c>
      <c r="F47" s="39">
        <f t="shared" si="1"/>
        <v>0.24106744824943133</v>
      </c>
      <c r="G47" s="2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41" t="s">
        <v>76</v>
      </c>
      <c r="B48" s="42" t="s">
        <v>77</v>
      </c>
      <c r="C48" s="43">
        <v>121949</v>
      </c>
      <c r="D48" s="59">
        <v>53910</v>
      </c>
      <c r="E48" s="39">
        <f t="shared" si="0"/>
        <v>-68039</v>
      </c>
      <c r="F48" s="39">
        <f t="shared" si="1"/>
        <v>44.207004567483125</v>
      </c>
      <c r="G48" s="2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41" t="s">
        <v>78</v>
      </c>
      <c r="B49" s="42" t="s">
        <v>79</v>
      </c>
      <c r="C49" s="43">
        <v>23834259.440000001</v>
      </c>
      <c r="D49" s="59">
        <v>21030354.030000001</v>
      </c>
      <c r="E49" s="39">
        <f t="shared" si="0"/>
        <v>-2803905.41</v>
      </c>
      <c r="F49" s="39">
        <f t="shared" si="1"/>
        <v>88.235819044185078</v>
      </c>
      <c r="G49" s="24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41" t="s">
        <v>80</v>
      </c>
      <c r="B50" s="42" t="s">
        <v>81</v>
      </c>
      <c r="C50" s="43">
        <v>8922000</v>
      </c>
      <c r="D50" s="59">
        <v>8720000</v>
      </c>
      <c r="E50" s="39">
        <f t="shared" si="0"/>
        <v>-202000</v>
      </c>
      <c r="F50" s="39">
        <f t="shared" si="1"/>
        <v>97.735933647164302</v>
      </c>
      <c r="G50" s="24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1" t="s">
        <v>82</v>
      </c>
      <c r="B51" s="26" t="s">
        <v>83</v>
      </c>
      <c r="C51" s="32">
        <v>4011024.9</v>
      </c>
      <c r="D51" s="60">
        <v>4349500.09</v>
      </c>
      <c r="E51" s="38">
        <f t="shared" si="0"/>
        <v>338475.18999999994</v>
      </c>
      <c r="F51" s="38">
        <f t="shared" si="1"/>
        <v>108.43862101180176</v>
      </c>
      <c r="G51" s="24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41" t="s">
        <v>84</v>
      </c>
      <c r="B52" s="42" t="s">
        <v>85</v>
      </c>
      <c r="C52" s="43">
        <v>2330245.9</v>
      </c>
      <c r="D52" s="59">
        <v>2355288.41</v>
      </c>
      <c r="E52" s="39">
        <f t="shared" si="0"/>
        <v>25042.510000000242</v>
      </c>
      <c r="F52" s="39">
        <f t="shared" si="1"/>
        <v>101.07467241976479</v>
      </c>
      <c r="G52" s="24"/>
      <c r="H52" s="2"/>
      <c r="I52" s="2"/>
      <c r="J52" s="2"/>
      <c r="K52" s="2"/>
      <c r="L52" s="2"/>
      <c r="M52" s="2"/>
      <c r="N52" s="2"/>
    </row>
    <row r="53" spans="1:14" s="19" customFormat="1" ht="25.5" outlineLevel="1" x14ac:dyDescent="0.25">
      <c r="A53" s="34" t="s">
        <v>99</v>
      </c>
      <c r="B53" s="35" t="s">
        <v>100</v>
      </c>
      <c r="C53" s="43">
        <v>1680779</v>
      </c>
      <c r="D53" s="59">
        <v>1994211.68</v>
      </c>
      <c r="E53" s="39">
        <f t="shared" si="0"/>
        <v>313432.67999999993</v>
      </c>
      <c r="F53" s="39">
        <f t="shared" si="1"/>
        <v>118.64806021493605</v>
      </c>
      <c r="G53" s="33"/>
    </row>
    <row r="54" spans="1:14" ht="18.75" customHeight="1" x14ac:dyDescent="0.25">
      <c r="A54" s="46" t="s">
        <v>86</v>
      </c>
      <c r="B54" s="47"/>
      <c r="C54" s="23">
        <f>C7+C11+C15+C17+C19+C21+C26+C30+C32+C35+C37+C40+C43+C46+C51</f>
        <v>308347223.81999993</v>
      </c>
      <c r="D54" s="23">
        <f>D7+D11+D15+D17+D19+D21+D26+D30+D32+D35+D37+D40+D43+D46+D51</f>
        <v>327622564.87999994</v>
      </c>
      <c r="E54" s="40">
        <f>E7+E11+E17+E19+E21+E26+E30+E32+E35+E37+E40+E43+E46+E51</f>
        <v>25684217.190000009</v>
      </c>
      <c r="F54" s="38">
        <f t="shared" ref="F54" si="2">D54/C54*100</f>
        <v>106.25118034831154</v>
      </c>
      <c r="G54" s="24"/>
      <c r="H54" s="2"/>
      <c r="I54" s="2"/>
      <c r="J54" s="2"/>
      <c r="K54" s="2"/>
      <c r="L54" s="2"/>
      <c r="M54" s="2"/>
    </row>
    <row r="55" spans="1:14" ht="12.75" customHeight="1" x14ac:dyDescent="0.25">
      <c r="A55" s="9"/>
      <c r="B55" s="6"/>
      <c r="C55" s="30"/>
      <c r="D55" s="31"/>
      <c r="E55" s="37"/>
      <c r="F55" s="30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51"/>
      <c r="B56" s="51"/>
      <c r="C56" s="52"/>
      <c r="H56" s="7"/>
      <c r="I56" s="2"/>
      <c r="J56" s="2"/>
      <c r="K56" s="2"/>
      <c r="L56" s="2"/>
      <c r="M56" s="2"/>
    </row>
  </sheetData>
  <mergeCells count="8">
    <mergeCell ref="A2:F2"/>
    <mergeCell ref="F4:F5"/>
    <mergeCell ref="A56:C56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2023-07-26T11:59:35Z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