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4 кв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1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7" i="1"/>
  <c r="C51" i="1" l="1"/>
  <c r="D51" i="1" l="1"/>
  <c r="F51" i="1" l="1"/>
  <c r="F11" i="1"/>
  <c r="F12" i="1"/>
  <c r="F13" i="1"/>
  <c r="F39" i="1"/>
  <c r="F19" i="1"/>
  <c r="F42" i="1"/>
  <c r="F37" i="1"/>
  <c r="F30" i="1"/>
  <c r="F29" i="1"/>
  <c r="F18" i="1"/>
  <c r="F38" i="1"/>
  <c r="F9" i="1"/>
  <c r="F46" i="1"/>
  <c r="F35" i="1"/>
  <c r="F31" i="1"/>
  <c r="F10" i="1"/>
  <c r="F45" i="1"/>
  <c r="F17" i="1"/>
  <c r="F24" i="1"/>
  <c r="F15" i="1"/>
  <c r="F48" i="1"/>
  <c r="F22" i="1"/>
  <c r="F16" i="1"/>
  <c r="F26" i="1"/>
  <c r="F28" i="1"/>
  <c r="F20" i="1"/>
  <c r="F43" i="1"/>
  <c r="F41" i="1"/>
  <c r="F23" i="1"/>
  <c r="F27" i="1"/>
  <c r="F47" i="1"/>
  <c r="F36" i="1"/>
  <c r="F7" i="1"/>
  <c r="F8" i="1"/>
  <c r="F34" i="1"/>
  <c r="F44" i="1"/>
  <c r="F40" i="1" l="1"/>
  <c r="F49" i="1"/>
  <c r="F50" i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<sst xmlns="http://schemas.openxmlformats.org/spreadsheetml/2006/main" count="97" uniqueCount="97">
  <si>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</si>
  <si>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</si>
  <si>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</si>
  <si>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</si>
  <si>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</si>
  <si>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</si>
  <si>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</si>
  <si>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</si>
  <si>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</si>
  <si>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</si>
  <si>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</si>
  <si>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</si>
  <si>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</si>
  <si>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</si>
  <si>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</si>
  <si>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</si>
  <si>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</si>
  <si>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</si>
  <si>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</si>
  <si>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</si>
  <si>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</si>
  <si>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</si>
  <si>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</si>
  <si>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</si>
  <si>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</si>
  <si>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</si>
  <si>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</si>
  <si>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</si>
  <si>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</si>
  <si>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</si>
  <si>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</si>
  <si>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</si>
  <si>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</si>
  <si>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</si>
  <si>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</si>
  <si>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</si>
  <si>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</si>
  <si>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</si>
  <si>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</si>
  <si>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</si>
  <si>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</si>
  <si>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</si>
  <si>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</si>
  <si>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</si>
  <si>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</si>
  <si>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</si>
  <si>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</si>
  <si>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</si>
  <si>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</si>
  <si>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</si>
  <si>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</si>
  <si>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</si>
  <si>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</si>
  <si>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</si>
  <si>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</si>
  <si>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</si>
  <si>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</si>
  <si>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</si>
  <si>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</si>
  <si>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</si>
  <si>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</si>
  <si>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</si>
  <si>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</si>
  <si>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</si>
  <si>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</si>
  <si>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</si>
  <si>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</si>
  <si>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</si>
  <si>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</si>
  <si>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</si>
  <si>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</si>
  <si>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</si>
  <si>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</si>
  <si>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</si>
  <si>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</si>
  <si>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</si>
  <si>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</si>
  <si>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</si>
  <si>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</si>
  <si>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</si>
  <si>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</si>
  <si>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</si>
  <si>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</si>
  <si>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</si>
  <si>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</si>
  <si>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</si>
  <si>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</si>
  <si>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</si>
  <si>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</si>
  <si>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</si>
  <si>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</si>
  <si>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</si>
  <si>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</si>
  <si>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</si>
  <si>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Сравнительный анализ исполнения местного бюджета ЗАТО Видяево года в разрезе разделов и подразделов 4 квартал 2023/2022 годов</t>
  </si>
  <si>
    <t>Исполнено за 4 квартал 2022 года</t>
  </si>
  <si>
    <t>Исполнено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</si>
</sst>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0" fillId="5" borderId="0" xfId="0" applyFill="1" applyProtection="1"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1" fillId="5" borderId="4" xfId="23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2" xfId="13" applyNumberFormat="1" applyFont="1" applyFill="1" applyAlignment="1" applyProtection="1">
      <alignment horizontal="center" vertical="top" wrapText="1"/>
    </xf>
    <xf numFmtId="0" fontId="1" fillId="5" borderId="8" xfId="13" applyNumberFormat="1" applyFont="1" applyFill="1" applyBorder="1" applyAlignment="1" applyProtection="1">
      <alignment horizontal="left" vertical="top" wrapText="1"/>
    </xf>
    <xf numFmtId="4" fontId="5" fillId="5" borderId="4" xfId="14" applyNumberFormat="1" applyFont="1" applyFill="1" applyAlignment="1" applyProtection="1">
      <alignment horizontal="right" vertical="top" shrinkToFit="1"/>
    </xf>
    <xf numFmtId="0" fontId="1" fillId="5" borderId="10" xfId="9" applyNumberFormat="1" applyFill="1" applyBorder="1" applyProtection="1">
      <alignment horizontal="center" vertical="center" shrinkToFit="1"/>
    </xf>
    <xf numFmtId="4" fontId="5" fillId="5" borderId="10" xfId="9" applyNumberFormat="1" applyFont="1" applyFill="1" applyBorder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9" xfId="7" applyFill="1" applyBorder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4" fontId="0" fillId="5" borderId="0" xfId="0" applyNumberFormat="1" applyFill="1" applyProtection="1">
      <protection locked="0"/>
    </xf>
    <xf numFmtId="4" fontId="6" fillId="5" borderId="7" xfId="11" applyNumberFormat="1" applyFont="1" applyFill="1" applyBorder="1" applyProtection="1">
      <alignment horizontal="right" vertical="top" shrinkToFit="1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6" topLeftCell="A7" activePane="bottomLeft" state="frozen"/>
      <selection pane="bottomLeft" activeCell="F51" sqref="F51"/>
    </sheetView>
  </sheetViews>
  <sheetFormatPr defaultRowHeight="15" outlineLevelRow="1" x14ac:dyDescent="0.25"/>
  <cols>
    <col min="1" max="1" width="12.42578125" style="12" customWidth="1"/>
    <col min="2" max="2" width="50.7109375" style="1" customWidth="1"/>
    <col min="3" max="3" width="15" style="14" customWidth="1"/>
    <col min="4" max="4" width="15.140625" style="14" customWidth="1"/>
    <col min="5" max="5" width="14" style="14" customWidth="1"/>
    <col min="6" max="6" width="14.42578125" style="1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6" t="s">
        <v>94</v>
      </c>
      <c r="B1" s="37"/>
      <c r="C1" s="37"/>
      <c r="D1" s="37"/>
      <c r="E1" s="37"/>
      <c r="F1" s="37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8"/>
      <c r="B2" s="39"/>
      <c r="C2" s="39"/>
      <c r="D2" s="39"/>
      <c r="E2" s="39"/>
      <c r="F2" s="39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40" t="s">
        <v>0</v>
      </c>
      <c r="B3" s="41"/>
      <c r="C3" s="41"/>
      <c r="D3" s="41"/>
      <c r="E3" s="41"/>
      <c r="F3" s="41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46" t="s">
        <v>1</v>
      </c>
      <c r="B4" s="48" t="s">
        <v>2</v>
      </c>
      <c r="C4" s="42" t="s">
        <v>95</v>
      </c>
      <c r="D4" s="42" t="s">
        <v>96</v>
      </c>
      <c r="E4" s="42" t="s">
        <v>88</v>
      </c>
      <c r="F4" s="42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7"/>
      <c r="B5" s="49"/>
      <c r="C5" s="43"/>
      <c r="D5" s="43"/>
      <c r="E5" s="43"/>
      <c r="F5" s="43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15">
        <v>2</v>
      </c>
      <c r="C6" s="21">
        <v>3</v>
      </c>
      <c r="D6" s="34">
        <v>4</v>
      </c>
      <c r="E6" s="21">
        <v>5</v>
      </c>
      <c r="F6" s="21">
        <v>6</v>
      </c>
      <c r="G6" s="19"/>
      <c r="H6" s="2"/>
      <c r="I6" s="2"/>
      <c r="J6" s="2"/>
      <c r="K6" s="2"/>
      <c r="L6" s="2"/>
      <c r="M6" s="2"/>
    </row>
    <row r="7" spans="1:14" ht="15" customHeight="1" x14ac:dyDescent="0.25">
      <c r="A7" s="13" t="s">
        <v>3</v>
      </c>
      <c r="B7" s="16" t="s">
        <v>4</v>
      </c>
      <c r="C7" s="22">
        <v>79166911.849999994</v>
      </c>
      <c r="D7" s="33">
        <v>79618350.340000004</v>
      </c>
      <c r="E7" s="24">
        <f>D7-C7</f>
        <v>451438.49000000954</v>
      </c>
      <c r="F7" s="24">
        <f t="shared" ref="F7:F50" ca="1" si="0">IF(INDIRECT("R[0]C[-3]", FALSE)&lt;&gt;0,INDIRECT("R[0]C[-2]", FALSE)*100/INDIRECT("R[0]C[-3]", FALSE),"")</f>
        <v>100.57023632657967</v>
      </c>
      <c r="G7" s="19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17" t="s">
        <v>6</v>
      </c>
      <c r="C8" s="23">
        <v>2908580.75</v>
      </c>
      <c r="D8" s="28">
        <v>4402035.6399999997</v>
      </c>
      <c r="E8" s="51">
        <f t="shared" ref="E8:E50" si="1">D8-C8</f>
        <v>1493454.8899999997</v>
      </c>
      <c r="F8" s="25">
        <f t="shared" ca="1" si="0"/>
        <v>151.34651633790807</v>
      </c>
      <c r="G8" s="19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17" t="s">
        <v>8</v>
      </c>
      <c r="C9" s="23">
        <v>5454577.6699999999</v>
      </c>
      <c r="D9" s="28">
        <v>4355723.42</v>
      </c>
      <c r="E9" s="51">
        <f t="shared" si="1"/>
        <v>-1098854.25</v>
      </c>
      <c r="F9" s="25">
        <f t="shared" ca="1" si="0"/>
        <v>79.854457732930214</v>
      </c>
      <c r="G9" s="19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17" t="s">
        <v>10</v>
      </c>
      <c r="C10" s="23">
        <v>44136310.090000004</v>
      </c>
      <c r="D10" s="28">
        <v>47809733.200000003</v>
      </c>
      <c r="E10" s="51">
        <f t="shared" si="1"/>
        <v>3673423.1099999994</v>
      </c>
      <c r="F10" s="25">
        <f t="shared" ca="1" si="0"/>
        <v>108.32290488830938</v>
      </c>
      <c r="G10" s="19"/>
      <c r="H10" s="2"/>
      <c r="I10" s="2"/>
      <c r="J10" s="2"/>
      <c r="K10" s="2"/>
      <c r="L10" s="2"/>
      <c r="M10" s="2"/>
      <c r="N10" s="2"/>
    </row>
    <row r="11" spans="1:14" s="30" customFormat="1" outlineLevel="1" x14ac:dyDescent="0.25">
      <c r="A11" s="31" t="s">
        <v>90</v>
      </c>
      <c r="B11" s="32" t="s">
        <v>91</v>
      </c>
      <c r="C11" s="23">
        <v>4080</v>
      </c>
      <c r="D11" s="28">
        <v>306.35000000000002</v>
      </c>
      <c r="E11" s="51">
        <f t="shared" si="1"/>
        <v>-3773.65</v>
      </c>
      <c r="F11" s="25">
        <f t="shared" ca="1" si="0"/>
        <v>7.5085784313725501</v>
      </c>
      <c r="G11" s="29"/>
    </row>
    <row r="12" spans="1:14" s="30" customFormat="1" ht="38.25" outlineLevel="1" x14ac:dyDescent="0.25">
      <c r="A12" s="31" t="s">
        <v>92</v>
      </c>
      <c r="B12" s="32" t="s">
        <v>93</v>
      </c>
      <c r="C12" s="23">
        <v>3954677.59</v>
      </c>
      <c r="D12" s="28">
        <v>3975871.62</v>
      </c>
      <c r="E12" s="51">
        <f t="shared" si="1"/>
        <v>21194.030000000261</v>
      </c>
      <c r="F12" s="25">
        <f t="shared" ca="1" si="0"/>
        <v>100.535923081406</v>
      </c>
      <c r="G12" s="29"/>
    </row>
    <row r="13" spans="1:14" ht="15" customHeight="1" outlineLevel="1" x14ac:dyDescent="0.25">
      <c r="A13" s="9" t="s">
        <v>11</v>
      </c>
      <c r="B13" s="17" t="s">
        <v>12</v>
      </c>
      <c r="C13" s="23">
        <v>1000000</v>
      </c>
      <c r="D13" s="28">
        <v>0</v>
      </c>
      <c r="E13" s="51">
        <f t="shared" si="1"/>
        <v>-1000000</v>
      </c>
      <c r="F13" s="25">
        <f t="shared" ca="1" si="0"/>
        <v>0</v>
      </c>
      <c r="G13" s="19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9" t="s">
        <v>13</v>
      </c>
      <c r="B14" s="17" t="s">
        <v>14</v>
      </c>
      <c r="C14" s="23">
        <v>0</v>
      </c>
      <c r="D14" s="28">
        <v>0</v>
      </c>
      <c r="E14" s="51">
        <f t="shared" si="1"/>
        <v>0</v>
      </c>
      <c r="F14" s="25">
        <v>0</v>
      </c>
      <c r="G14" s="19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15</v>
      </c>
      <c r="B15" s="17" t="s">
        <v>16</v>
      </c>
      <c r="C15" s="23">
        <v>21708685.75</v>
      </c>
      <c r="D15" s="28">
        <v>19074680.109999999</v>
      </c>
      <c r="E15" s="51">
        <f t="shared" si="1"/>
        <v>-2634005.6400000006</v>
      </c>
      <c r="F15" s="25">
        <f t="shared" ca="1" si="0"/>
        <v>87.866581743669116</v>
      </c>
      <c r="G15" s="19"/>
      <c r="H15" s="2"/>
      <c r="I15" s="2"/>
      <c r="J15" s="2"/>
      <c r="K15" s="2"/>
      <c r="L15" s="2"/>
      <c r="M15" s="2"/>
      <c r="N15" s="2"/>
    </row>
    <row r="16" spans="1:14" ht="15" customHeight="1" x14ac:dyDescent="0.25">
      <c r="A16" s="13" t="s">
        <v>17</v>
      </c>
      <c r="B16" s="16" t="s">
        <v>18</v>
      </c>
      <c r="C16" s="22">
        <v>1235146.78</v>
      </c>
      <c r="D16" s="33">
        <v>641776.61</v>
      </c>
      <c r="E16" s="24">
        <f t="shared" si="1"/>
        <v>-593370.17000000004</v>
      </c>
      <c r="F16" s="24">
        <f t="shared" ca="1" si="0"/>
        <v>51.959542006821245</v>
      </c>
      <c r="G16" s="19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19</v>
      </c>
      <c r="B17" s="17" t="s">
        <v>20</v>
      </c>
      <c r="C17" s="23">
        <v>1235146.78</v>
      </c>
      <c r="D17" s="28">
        <v>641776.61</v>
      </c>
      <c r="E17" s="51">
        <f t="shared" si="1"/>
        <v>-593370.17000000004</v>
      </c>
      <c r="F17" s="25">
        <f t="shared" ca="1" si="0"/>
        <v>51.959542006821245</v>
      </c>
      <c r="G17" s="19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3" t="s">
        <v>21</v>
      </c>
      <c r="B18" s="16" t="s">
        <v>22</v>
      </c>
      <c r="C18" s="22">
        <v>22485428.550000001</v>
      </c>
      <c r="D18" s="33">
        <v>20613335.510000002</v>
      </c>
      <c r="E18" s="24">
        <f t="shared" si="1"/>
        <v>-1872093.0399999991</v>
      </c>
      <c r="F18" s="24">
        <f t="shared" ca="1" si="0"/>
        <v>91.674194530750896</v>
      </c>
      <c r="G18" s="19"/>
      <c r="H18" s="2"/>
      <c r="I18" s="2"/>
      <c r="J18" s="2"/>
      <c r="K18" s="2"/>
      <c r="L18" s="2"/>
      <c r="M18" s="2"/>
      <c r="N18" s="2"/>
    </row>
    <row r="19" spans="1:14" ht="15" customHeight="1" outlineLevel="1" x14ac:dyDescent="0.25">
      <c r="A19" s="9" t="s">
        <v>23</v>
      </c>
      <c r="B19" s="17" t="s">
        <v>24</v>
      </c>
      <c r="C19" s="23">
        <v>1447967</v>
      </c>
      <c r="D19" s="28">
        <v>356054.17</v>
      </c>
      <c r="E19" s="51">
        <f t="shared" si="1"/>
        <v>-1091912.83</v>
      </c>
      <c r="F19" s="25">
        <f t="shared" ca="1" si="0"/>
        <v>24.589936787233412</v>
      </c>
      <c r="G19" s="19"/>
      <c r="H19" s="2"/>
      <c r="I19" s="2"/>
      <c r="J19" s="2"/>
      <c r="K19" s="2"/>
      <c r="L19" s="2"/>
      <c r="M19" s="2"/>
      <c r="N19" s="2"/>
    </row>
    <row r="20" spans="1:14" ht="40.5" customHeight="1" outlineLevel="1" x14ac:dyDescent="0.25">
      <c r="A20" s="9" t="s">
        <v>25</v>
      </c>
      <c r="B20" s="17" t="s">
        <v>26</v>
      </c>
      <c r="C20" s="23">
        <v>20794461.550000001</v>
      </c>
      <c r="D20" s="28">
        <v>20008281.34</v>
      </c>
      <c r="E20" s="51">
        <f t="shared" si="1"/>
        <v>-786180.21000000089</v>
      </c>
      <c r="F20" s="25">
        <f t="shared" ca="1" si="0"/>
        <v>96.21928075362932</v>
      </c>
      <c r="G20" s="19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9" t="s">
        <v>27</v>
      </c>
      <c r="B21" s="17" t="s">
        <v>28</v>
      </c>
      <c r="C21" s="23">
        <v>243000</v>
      </c>
      <c r="D21" s="28">
        <v>249000</v>
      </c>
      <c r="E21" s="51">
        <f t="shared" si="1"/>
        <v>6000</v>
      </c>
      <c r="F21" s="25">
        <v>0</v>
      </c>
      <c r="G21" s="19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13" t="s">
        <v>29</v>
      </c>
      <c r="B22" s="16" t="s">
        <v>30</v>
      </c>
      <c r="C22" s="22">
        <v>22649475.66</v>
      </c>
      <c r="D22" s="33">
        <v>37681995.810000002</v>
      </c>
      <c r="E22" s="24">
        <f t="shared" si="1"/>
        <v>15032520.150000002</v>
      </c>
      <c r="F22" s="24">
        <f t="shared" ca="1" si="0"/>
        <v>166.37027883408405</v>
      </c>
      <c r="G22" s="19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31</v>
      </c>
      <c r="B23" s="17" t="s">
        <v>32</v>
      </c>
      <c r="C23" s="23">
        <v>273971</v>
      </c>
      <c r="D23" s="28">
        <v>286627</v>
      </c>
      <c r="E23" s="51">
        <f t="shared" si="1"/>
        <v>12656</v>
      </c>
      <c r="F23" s="25">
        <f t="shared" ca="1" si="0"/>
        <v>104.61946702388209</v>
      </c>
      <c r="G23" s="19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33</v>
      </c>
      <c r="B24" s="17" t="s">
        <v>34</v>
      </c>
      <c r="C24" s="23">
        <v>22316404.789999999</v>
      </c>
      <c r="D24" s="28">
        <v>37147427.270000003</v>
      </c>
      <c r="E24" s="51">
        <f t="shared" si="1"/>
        <v>14831022.480000004</v>
      </c>
      <c r="F24" s="25">
        <f t="shared" ca="1" si="0"/>
        <v>166.45793809335186</v>
      </c>
      <c r="G24" s="19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9" t="s">
        <v>35</v>
      </c>
      <c r="B25" s="17" t="s">
        <v>36</v>
      </c>
      <c r="C25" s="23">
        <v>31928</v>
      </c>
      <c r="D25" s="28">
        <v>16530</v>
      </c>
      <c r="E25" s="51">
        <f t="shared" si="1"/>
        <v>-15398</v>
      </c>
      <c r="F25" s="25">
        <v>0</v>
      </c>
      <c r="G25" s="19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37</v>
      </c>
      <c r="B26" s="17" t="s">
        <v>38</v>
      </c>
      <c r="C26" s="23">
        <v>27171.87</v>
      </c>
      <c r="D26" s="28">
        <v>231411.54</v>
      </c>
      <c r="E26" s="51">
        <f t="shared" si="1"/>
        <v>204239.67</v>
      </c>
      <c r="F26" s="25">
        <f t="shared" ca="1" si="0"/>
        <v>851.65849829253568</v>
      </c>
      <c r="G26" s="19"/>
      <c r="H26" s="2"/>
      <c r="I26" s="2"/>
      <c r="J26" s="2"/>
      <c r="K26" s="2"/>
      <c r="L26" s="2"/>
      <c r="M26" s="2"/>
      <c r="N26" s="2"/>
    </row>
    <row r="27" spans="1:14" ht="15" customHeight="1" x14ac:dyDescent="0.25">
      <c r="A27" s="13" t="s">
        <v>39</v>
      </c>
      <c r="B27" s="16" t="s">
        <v>40</v>
      </c>
      <c r="C27" s="22">
        <v>182929238.22999999</v>
      </c>
      <c r="D27" s="33">
        <v>245239279.03999999</v>
      </c>
      <c r="E27" s="24">
        <f t="shared" si="1"/>
        <v>62310040.810000002</v>
      </c>
      <c r="F27" s="24">
        <f t="shared" ca="1" si="0"/>
        <v>134.06237374238478</v>
      </c>
      <c r="G27" s="19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41</v>
      </c>
      <c r="B28" s="17" t="s">
        <v>42</v>
      </c>
      <c r="C28" s="23">
        <v>13299929.699999999</v>
      </c>
      <c r="D28" s="28">
        <v>14907483.92</v>
      </c>
      <c r="E28" s="51">
        <f t="shared" si="1"/>
        <v>1607554.2200000007</v>
      </c>
      <c r="F28" s="25">
        <f t="shared" ca="1" si="0"/>
        <v>112.08693772268586</v>
      </c>
      <c r="G28" s="19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9" t="s">
        <v>43</v>
      </c>
      <c r="B29" s="17" t="s">
        <v>44</v>
      </c>
      <c r="C29" s="23">
        <v>28618627.699999999</v>
      </c>
      <c r="D29" s="28">
        <v>135512229.31</v>
      </c>
      <c r="E29" s="51">
        <f t="shared" si="1"/>
        <v>106893601.61</v>
      </c>
      <c r="F29" s="25">
        <f t="shared" ca="1" si="0"/>
        <v>473.51057755295517</v>
      </c>
      <c r="G29" s="19"/>
      <c r="H29" s="2"/>
      <c r="I29" s="2"/>
      <c r="J29" s="2"/>
      <c r="K29" s="2"/>
      <c r="L29" s="2"/>
      <c r="M29" s="2"/>
      <c r="N29" s="2"/>
    </row>
    <row r="30" spans="1:14" ht="15" customHeight="1" outlineLevel="1" x14ac:dyDescent="0.25">
      <c r="A30" s="9" t="s">
        <v>45</v>
      </c>
      <c r="B30" s="17" t="s">
        <v>46</v>
      </c>
      <c r="C30" s="23">
        <v>62664322.32</v>
      </c>
      <c r="D30" s="28">
        <v>34443370.469999999</v>
      </c>
      <c r="E30" s="51">
        <f t="shared" si="1"/>
        <v>-28220951.850000001</v>
      </c>
      <c r="F30" s="25">
        <f t="shared" ca="1" si="0"/>
        <v>54.964881442605218</v>
      </c>
      <c r="G30" s="19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9" t="s">
        <v>47</v>
      </c>
      <c r="B31" s="17" t="s">
        <v>48</v>
      </c>
      <c r="C31" s="23">
        <v>78346358.510000005</v>
      </c>
      <c r="D31" s="28">
        <v>60376195.340000004</v>
      </c>
      <c r="E31" s="51">
        <f t="shared" si="1"/>
        <v>-17970163.170000002</v>
      </c>
      <c r="F31" s="25">
        <f t="shared" ca="1" si="0"/>
        <v>77.063180074021787</v>
      </c>
      <c r="G31" s="19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3" t="s">
        <v>49</v>
      </c>
      <c r="B32" s="16" t="s">
        <v>50</v>
      </c>
      <c r="C32" s="22">
        <v>0</v>
      </c>
      <c r="D32" s="33">
        <v>2845908</v>
      </c>
      <c r="E32" s="24">
        <f t="shared" si="1"/>
        <v>2845908</v>
      </c>
      <c r="F32" s="24">
        <v>0</v>
      </c>
      <c r="G32" s="19"/>
      <c r="H32" s="2"/>
      <c r="I32" s="2"/>
      <c r="J32" s="2"/>
      <c r="K32" s="2"/>
      <c r="L32" s="2"/>
      <c r="M32" s="2"/>
      <c r="N32" s="2"/>
    </row>
    <row r="33" spans="1:14" ht="16.5" customHeight="1" outlineLevel="1" x14ac:dyDescent="0.25">
      <c r="A33" s="9" t="s">
        <v>51</v>
      </c>
      <c r="B33" s="17" t="s">
        <v>52</v>
      </c>
      <c r="C33" s="23">
        <v>0</v>
      </c>
      <c r="D33" s="28">
        <v>2845908</v>
      </c>
      <c r="E33" s="51">
        <f t="shared" si="1"/>
        <v>2845908</v>
      </c>
      <c r="F33" s="25">
        <v>0</v>
      </c>
      <c r="G33" s="19"/>
      <c r="H33" s="2"/>
      <c r="I33" s="2"/>
      <c r="J33" s="2"/>
      <c r="K33" s="2"/>
      <c r="L33" s="2"/>
      <c r="M33" s="2"/>
      <c r="N33" s="2"/>
    </row>
    <row r="34" spans="1:14" ht="15" customHeight="1" x14ac:dyDescent="0.25">
      <c r="A34" s="13" t="s">
        <v>53</v>
      </c>
      <c r="B34" s="16" t="s">
        <v>54</v>
      </c>
      <c r="C34" s="22">
        <v>308115078.19</v>
      </c>
      <c r="D34" s="33">
        <v>334887649.56</v>
      </c>
      <c r="E34" s="24">
        <f t="shared" si="1"/>
        <v>26772571.370000005</v>
      </c>
      <c r="F34" s="24">
        <f t="shared" ca="1" si="0"/>
        <v>108.68914677180797</v>
      </c>
      <c r="G34" s="19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55</v>
      </c>
      <c r="B35" s="17" t="s">
        <v>56</v>
      </c>
      <c r="C35" s="23">
        <v>106215996.05</v>
      </c>
      <c r="D35" s="28">
        <v>129563186.13</v>
      </c>
      <c r="E35" s="51">
        <f t="shared" si="1"/>
        <v>23347190.079999998</v>
      </c>
      <c r="F35" s="25">
        <f t="shared" ca="1" si="0"/>
        <v>121.98086065022595</v>
      </c>
      <c r="G35" s="19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57</v>
      </c>
      <c r="B36" s="17" t="s">
        <v>58</v>
      </c>
      <c r="C36" s="23">
        <v>138872412.52000001</v>
      </c>
      <c r="D36" s="28">
        <v>139476640.75999999</v>
      </c>
      <c r="E36" s="51">
        <f t="shared" si="1"/>
        <v>604228.23999997973</v>
      </c>
      <c r="F36" s="25">
        <f t="shared" ca="1" si="0"/>
        <v>100.43509594816967</v>
      </c>
      <c r="G36" s="19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59</v>
      </c>
      <c r="B37" s="17" t="s">
        <v>60</v>
      </c>
      <c r="C37" s="23">
        <v>33255954.34</v>
      </c>
      <c r="D37" s="28">
        <v>36492684.289999999</v>
      </c>
      <c r="E37" s="51">
        <f t="shared" si="1"/>
        <v>3236729.9499999993</v>
      </c>
      <c r="F37" s="25">
        <f t="shared" ca="1" si="0"/>
        <v>109.73278323908114</v>
      </c>
      <c r="G37" s="19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9" t="s">
        <v>61</v>
      </c>
      <c r="B38" s="17" t="s">
        <v>62</v>
      </c>
      <c r="C38" s="23">
        <v>8923177.8699999992</v>
      </c>
      <c r="D38" s="28">
        <v>2296307.75</v>
      </c>
      <c r="E38" s="51">
        <f t="shared" si="1"/>
        <v>-6626870.1199999992</v>
      </c>
      <c r="F38" s="25">
        <f t="shared" ca="1" si="0"/>
        <v>25.73419227381153</v>
      </c>
      <c r="G38" s="19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63</v>
      </c>
      <c r="B39" s="17" t="s">
        <v>64</v>
      </c>
      <c r="C39" s="23">
        <v>20847537.41</v>
      </c>
      <c r="D39" s="28">
        <v>27058830.629999999</v>
      </c>
      <c r="E39" s="51">
        <f t="shared" si="1"/>
        <v>6211293.2199999988</v>
      </c>
      <c r="F39" s="25">
        <f t="shared" ca="1" si="0"/>
        <v>129.79389410770699</v>
      </c>
      <c r="G39" s="19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3" t="s">
        <v>65</v>
      </c>
      <c r="B40" s="16" t="s">
        <v>66</v>
      </c>
      <c r="C40" s="22">
        <v>14623274.66</v>
      </c>
      <c r="D40" s="33">
        <v>16554432.039999999</v>
      </c>
      <c r="E40" s="24">
        <f t="shared" si="1"/>
        <v>1931157.379999999</v>
      </c>
      <c r="F40" s="24">
        <f t="shared" ref="E40:F40" ca="1" si="2">F41</f>
        <v>113.20605284999823</v>
      </c>
      <c r="G40" s="19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67</v>
      </c>
      <c r="B41" s="17" t="s">
        <v>68</v>
      </c>
      <c r="C41" s="23">
        <v>14623274.66</v>
      </c>
      <c r="D41" s="28">
        <v>16554432.039999999</v>
      </c>
      <c r="E41" s="51">
        <f t="shared" si="1"/>
        <v>1931157.379999999</v>
      </c>
      <c r="F41" s="25">
        <f t="shared" ca="1" si="0"/>
        <v>113.20605284999823</v>
      </c>
      <c r="G41" s="19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3" t="s">
        <v>69</v>
      </c>
      <c r="B42" s="16" t="s">
        <v>70</v>
      </c>
      <c r="C42" s="22">
        <v>20048147.210000001</v>
      </c>
      <c r="D42" s="33">
        <v>19899882.629999999</v>
      </c>
      <c r="E42" s="24">
        <f t="shared" si="1"/>
        <v>-148264.58000000194</v>
      </c>
      <c r="F42" s="24">
        <f t="shared" ca="1" si="0"/>
        <v>99.260457445533689</v>
      </c>
      <c r="G42" s="19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71</v>
      </c>
      <c r="B43" s="17" t="s">
        <v>72</v>
      </c>
      <c r="C43" s="23">
        <v>58146.36</v>
      </c>
      <c r="D43" s="28">
        <v>61774.57</v>
      </c>
      <c r="E43" s="51">
        <f t="shared" si="1"/>
        <v>3628.2099999999991</v>
      </c>
      <c r="F43" s="25">
        <f t="shared" ca="1" si="0"/>
        <v>106.23978869872508</v>
      </c>
      <c r="G43" s="19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9" t="s">
        <v>73</v>
      </c>
      <c r="B44" s="17" t="s">
        <v>74</v>
      </c>
      <c r="C44" s="23">
        <v>11259553.9</v>
      </c>
      <c r="D44" s="28">
        <v>10676601.550000001</v>
      </c>
      <c r="E44" s="51">
        <f t="shared" si="1"/>
        <v>-582952.34999999963</v>
      </c>
      <c r="F44" s="25">
        <f t="shared" ca="1" si="0"/>
        <v>94.822598167055276</v>
      </c>
      <c r="G44" s="19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75</v>
      </c>
      <c r="B45" s="17" t="s">
        <v>76</v>
      </c>
      <c r="C45" s="23">
        <v>8730446.9499999993</v>
      </c>
      <c r="D45" s="28">
        <v>9161506.5099999998</v>
      </c>
      <c r="E45" s="51">
        <f t="shared" si="1"/>
        <v>431059.56000000052</v>
      </c>
      <c r="F45" s="25">
        <f t="shared" ca="1" si="0"/>
        <v>104.93742831803131</v>
      </c>
      <c r="G45" s="19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13" t="s">
        <v>77</v>
      </c>
      <c r="B46" s="16" t="s">
        <v>78</v>
      </c>
      <c r="C46" s="22">
        <v>30996966.5</v>
      </c>
      <c r="D46" s="33">
        <v>35617143.420000002</v>
      </c>
      <c r="E46" s="24">
        <f t="shared" si="1"/>
        <v>4620176.9200000018</v>
      </c>
      <c r="F46" s="24">
        <f t="shared" ca="1" si="0"/>
        <v>114.90525506745959</v>
      </c>
      <c r="G46" s="19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9" t="s">
        <v>79</v>
      </c>
      <c r="B47" s="17" t="s">
        <v>80</v>
      </c>
      <c r="C47" s="23">
        <v>231250.56</v>
      </c>
      <c r="D47" s="28">
        <v>517500</v>
      </c>
      <c r="E47" s="51">
        <f t="shared" si="1"/>
        <v>286249.44</v>
      </c>
      <c r="F47" s="25">
        <f t="shared" ca="1" si="0"/>
        <v>223.78324186544674</v>
      </c>
      <c r="G47" s="19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81</v>
      </c>
      <c r="B48" s="17" t="s">
        <v>82</v>
      </c>
      <c r="C48" s="23">
        <v>30765715.940000001</v>
      </c>
      <c r="D48" s="28">
        <v>35099643.420000002</v>
      </c>
      <c r="E48" s="51">
        <f t="shared" si="1"/>
        <v>4333927.4800000004</v>
      </c>
      <c r="F48" s="25">
        <f t="shared" ca="1" si="0"/>
        <v>114.08687348102714</v>
      </c>
      <c r="G48" s="19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13" t="s">
        <v>83</v>
      </c>
      <c r="B49" s="16" t="s">
        <v>84</v>
      </c>
      <c r="C49" s="22">
        <v>6645002.04</v>
      </c>
      <c r="D49" s="33">
        <v>7049111.2400000002</v>
      </c>
      <c r="E49" s="24">
        <f t="shared" si="1"/>
        <v>404109.20000000019</v>
      </c>
      <c r="F49" s="24">
        <f t="shared" ca="1" si="0"/>
        <v>106.08140069133823</v>
      </c>
      <c r="G49" s="19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9" t="s">
        <v>85</v>
      </c>
      <c r="B50" s="17" t="s">
        <v>86</v>
      </c>
      <c r="C50" s="23">
        <v>6645002.04</v>
      </c>
      <c r="D50" s="28">
        <v>7049111.2400000002</v>
      </c>
      <c r="E50" s="51">
        <f t="shared" si="1"/>
        <v>404109.20000000019</v>
      </c>
      <c r="F50" s="25">
        <f t="shared" ca="1" si="0"/>
        <v>106.08140069133823</v>
      </c>
      <c r="G50" s="19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0" t="s">
        <v>87</v>
      </c>
      <c r="B51" s="18"/>
      <c r="C51" s="26">
        <f>C7+C16+C18+C22+C27+C32+C34+C40+C42+C46+C49</f>
        <v>688894669.66999996</v>
      </c>
      <c r="D51" s="35">
        <f>D7+D16+D18+D22+D27+D32+D34+D40+D42+D46+D49</f>
        <v>800648864.19999993</v>
      </c>
      <c r="E51" s="27">
        <f>D51-C51</f>
        <v>111754194.52999997</v>
      </c>
      <c r="F51" s="27">
        <f>D51/C51*100</f>
        <v>116.22224694865666</v>
      </c>
      <c r="G51" s="19"/>
      <c r="H51" s="2"/>
      <c r="I51" s="2"/>
      <c r="J51" s="2"/>
      <c r="K51" s="2"/>
      <c r="L51" s="2"/>
      <c r="M51" s="2"/>
    </row>
    <row r="52" spans="1:14" ht="12.75" customHeight="1" x14ac:dyDescent="0.25">
      <c r="A52" s="11"/>
      <c r="B52" s="6"/>
      <c r="C52" s="20"/>
      <c r="D52" s="20"/>
      <c r="E52" s="20"/>
      <c r="F52" s="20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44"/>
      <c r="B53" s="44"/>
      <c r="C53" s="45"/>
      <c r="H53" s="7"/>
      <c r="I53" s="2"/>
      <c r="J53" s="2"/>
      <c r="K53" s="2"/>
      <c r="L53" s="2"/>
      <c r="M53" s="2"/>
    </row>
    <row r="55" spans="1:14" x14ac:dyDescent="0.25">
      <c r="C55" s="50"/>
    </row>
  </sheetData>
  <mergeCells count="10">
    <mergeCell ref="A53:C53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2019-08-07T11:45:45Z</cp:lastPrinted>
  <dcterms:created xsi:type="dcterms:W3CDTF">2017-09-27T06:36:13Z</dcterms:created>
  <dcterms:modified xsi:type="dcterms:W3CDTF">2024-05-29T13:34:05Z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