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2\на сайт 1 кв\"/>
    </mc:Choice>
  </mc:AlternateContent>
  <bookViews>
    <workbookView xWindow="0" yWindow="0" windowWidth="28800" windowHeight="12435"/>
  </bookViews>
  <sheets>
    <sheet name="Документ" sheetId="1" r:id="rId1"/>
  </sheets>
  <definedNames>
    <definedName name="_xlnm._FilterDatabase" localSheetId="0" hidden="1">Документ!$A$6:$L$54</definedName>
    <definedName name="_xlnm.Print_Titles" localSheetId="0">Документ!$4:$6</definedName>
  </definedNames>
  <calcPr calcId="152511"/>
</workbook>
</file>

<file path=xl/calcChain.xml><?xml version="1.0" encoding="utf-8"?>
<calcChain xmlns="http://schemas.openxmlformats.org/spreadsheetml/2006/main">
  <c r="E53" i="1" l="1"/>
  <c r="E52" i="1"/>
  <c r="C35" i="1"/>
  <c r="C43" i="1"/>
  <c r="C53" i="1"/>
  <c r="D53" i="1"/>
  <c r="F52" i="1"/>
  <c r="F53" i="1"/>
  <c r="C50" i="1" l="1"/>
  <c r="C45" i="1"/>
  <c r="C40" i="1"/>
  <c r="C37" i="1"/>
  <c r="C32" i="1"/>
  <c r="C30" i="1"/>
  <c r="C26" i="1"/>
  <c r="C21" i="1"/>
  <c r="C19" i="1"/>
  <c r="C17" i="1"/>
  <c r="C15" i="1"/>
  <c r="C11" i="1"/>
  <c r="C7" i="1"/>
  <c r="E40" i="1"/>
  <c r="E49" i="1" l="1"/>
  <c r="F8" i="1" l="1"/>
  <c r="F9" i="1"/>
  <c r="E41" i="1" l="1"/>
  <c r="F41" i="1"/>
  <c r="E42" i="1"/>
  <c r="F42" i="1"/>
  <c r="F37" i="1" l="1"/>
  <c r="F40" i="1"/>
  <c r="E8" i="1"/>
  <c r="E9" i="1"/>
  <c r="E10" i="1"/>
  <c r="E12" i="1"/>
  <c r="E13" i="1"/>
  <c r="E14" i="1"/>
  <c r="E16" i="1"/>
  <c r="E18" i="1"/>
  <c r="E20" i="1"/>
  <c r="E22" i="1"/>
  <c r="E23" i="1"/>
  <c r="E24" i="1"/>
  <c r="E25" i="1"/>
  <c r="E27" i="1"/>
  <c r="E28" i="1"/>
  <c r="E29" i="1"/>
  <c r="E31" i="1"/>
  <c r="E33" i="1"/>
  <c r="E34" i="1"/>
  <c r="E36" i="1"/>
  <c r="E38" i="1"/>
  <c r="E37" i="1" s="1"/>
  <c r="E44" i="1"/>
  <c r="E46" i="1"/>
  <c r="E47" i="1"/>
  <c r="E48" i="1"/>
  <c r="E51" i="1"/>
  <c r="E50" i="1" l="1"/>
  <c r="E45" i="1"/>
  <c r="E43" i="1"/>
  <c r="E35" i="1"/>
  <c r="E32" i="1"/>
  <c r="E30" i="1"/>
  <c r="E26" i="1"/>
  <c r="E21" i="1"/>
  <c r="E19" i="1"/>
  <c r="E17" i="1"/>
  <c r="E15" i="1"/>
  <c r="E11" i="1"/>
  <c r="E7" i="1"/>
  <c r="F33" i="1" l="1"/>
  <c r="F27" i="1"/>
  <c r="F26" i="1"/>
  <c r="F23" i="1"/>
  <c r="F25" i="1"/>
  <c r="F22" i="1"/>
  <c r="F21" i="1"/>
  <c r="F20" i="1"/>
  <c r="F19" i="1"/>
  <c r="F18" i="1"/>
  <c r="F17" i="1"/>
  <c r="F13" i="1"/>
  <c r="F12" i="1"/>
  <c r="F11" i="1"/>
  <c r="F10" i="1"/>
  <c r="F45" i="1"/>
  <c r="F49" i="1"/>
  <c r="F31" i="1"/>
  <c r="F50" i="1"/>
  <c r="F47" i="1"/>
  <c r="F51" i="1"/>
  <c r="F43" i="1"/>
  <c r="F48" i="1"/>
  <c r="F44" i="1"/>
  <c r="F46" i="1"/>
  <c r="F7" i="1" l="1"/>
</calcChain>
</file>

<file path=xl/sharedStrings.xml><?xml version="1.0" encoding="utf-8"?>
<sst xmlns="http://schemas.openxmlformats.org/spreadsheetml/2006/main" count="101" uniqueCount="101">
  <si>
    <t>Код по бюджетной классификации</t>
  </si>
  <si>
    <t>Наименование программы, подпрограммы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</si>
  <si>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</si>
  <si>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</si>
  <si>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</si>
  <si>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</si>
  <si>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</si>
  <si>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</si>
  <si>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</si>
  <si>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</si>
  <si>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</si>
  <si>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</si>
  <si>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</si>
  <si>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</si>
  <si>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</si>
  <si>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</si>
  <si>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</si>
  <si>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</si>
  <si>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</si>
  <si>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</si>
  <si>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</si>
  <si>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</si>
  <si>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</si>
  <si>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</si>
  <si>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</si>
  <si>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</si>
  <si>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</si>
  <si>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</si>
  <si>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</si>
  <si>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</si>
  <si>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</si>
  <si>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</si>
  <si>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</si>
  <si>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</si>
  <si>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</si>
  <si>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</si>
  <si>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</si>
  <si>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</si>
  <si>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</si>
  <si>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</si>
  <si>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</si>
  <si>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</si>
  <si>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</si>
  <si>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</si>
  <si>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</si>
  <si>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</si>
  <si>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</si>
  <si>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</si>
  <si>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</si>
  <si>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</si>
  <si>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</si>
  <si>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</si>
  <si>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</si>
  <si>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</si>
  <si>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</si>
  <si>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</si>
  <si>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</si>
  <si>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</si>
  <si>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</si>
  <si>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</si>
  <si>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</si>
  <si>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</si>
  <si>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</si>
  <si>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</si>
  <si>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</si>
  <si>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</si>
  <si>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</si>
  <si>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</si>
  <si>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</si>
  <si>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</si>
  <si>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</si>
  <si>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</si>
  <si>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</si>
  <si>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</si>
  <si>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</si>
  <si>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</si>
  <si>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</si>
  <si>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</si>
  <si>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</si>
  <si>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</si>
  <si>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</si>
  <si>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</si>
  <si>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</si>
  <si>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</si>
  <si>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</si>
  <si>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Отклонение   (стр.4-стр.3)</t>
  </si>
  <si>
    <t>Процент отклонения</t>
  </si>
  <si>
    <t>(рублей)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</si>
  <si>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</si>
  <si>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</si>
  <si>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</si>
  <si>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</si>
  <si>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7130000000</t>
  </si>
  <si>
    <t xml:space="preserve">  Подпрограмма 3 "Доступная среда"</t>
  </si>
  <si>
    <t>8020000000</t>
  </si>
  <si>
    <t xml:space="preserve">  Подпрограмма 2 "Поддержка социально ориентированных некоммерческих организаций ЗАТО Видяево"</t>
  </si>
  <si>
    <t>Исполнено за 1 квартал 2021 года</t>
  </si>
  <si>
    <t xml:space="preserve">Сравнительный анализ исполнения местного бюджета ЗАТО Видяево года в разрезе муниципальных программ 1 квартал 2022/2021 годов
</t>
  </si>
  <si>
    <t>9920000000</t>
  </si>
  <si>
    <t xml:space="preserve">  Непрограммные направления деятельности контрольно-счетной комиссии ЗАТО Видяево</t>
  </si>
  <si>
    <t>Исполнено за 1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</si>
</sst>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  <font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65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0" fontId="1" fillId="0" borderId="1" xfId="1" applyNumberFormat="1" applyProtection="1">
      <alignment horizontal="left" vertical="top" wrapText="1"/>
    </xf>
    <xf numFmtId="0" fontId="1" fillId="0" borderId="1" xfId="1" applyProtection="1">
      <alignment horizontal="left" vertical="top" wrapText="1"/>
      <protection locked="0"/>
    </xf>
    <xf numFmtId="0" fontId="2" fillId="0" borderId="8" xfId="3" applyNumberFormat="1" applyBorder="1" applyProtection="1">
      <alignment horizontal="center" wrapText="1"/>
    </xf>
    <xf numFmtId="0" fontId="5" fillId="0" borderId="2" xfId="10" quotePrefix="1" applyNumberFormat="1" applyFont="1" applyAlignment="1" applyProtection="1">
      <alignment horizontal="center" vertical="top" wrapText="1"/>
    </xf>
    <xf numFmtId="0" fontId="1" fillId="0" borderId="2" xfId="10" quotePrefix="1" applyNumberFormat="1" applyAlignment="1" applyProtection="1">
      <alignment horizontal="center" vertical="top" wrapText="1"/>
    </xf>
    <xf numFmtId="0" fontId="1" fillId="5" borderId="1" xfId="1" applyFill="1" applyProtection="1">
      <alignment horizontal="left" vertical="top" wrapText="1"/>
      <protection locked="0"/>
    </xf>
    <xf numFmtId="0" fontId="2" fillId="5" borderId="8" xfId="3" applyNumberFormat="1" applyFill="1" applyBorder="1" applyProtection="1">
      <alignment horizontal="center" wrapText="1"/>
    </xf>
    <xf numFmtId="0" fontId="6" fillId="5" borderId="8" xfId="3" applyNumberFormat="1" applyFont="1" applyFill="1" applyBorder="1" applyAlignment="1" applyProtection="1">
      <alignment horizontal="right" wrapText="1"/>
    </xf>
    <xf numFmtId="0" fontId="0" fillId="5" borderId="0" xfId="0" applyFill="1" applyProtection="1">
      <protection locked="0"/>
    </xf>
    <xf numFmtId="0" fontId="1" fillId="5" borderId="1" xfId="1" applyFont="1" applyFill="1" applyProtection="1">
      <alignment horizontal="left" vertical="top" wrapText="1"/>
      <protection locked="0"/>
    </xf>
    <xf numFmtId="0" fontId="7" fillId="5" borderId="8" xfId="3" applyNumberFormat="1" applyFont="1" applyFill="1" applyBorder="1" applyProtection="1">
      <alignment horizontal="center" wrapText="1"/>
    </xf>
    <xf numFmtId="0" fontId="0" fillId="5" borderId="0" xfId="0" applyFont="1" applyFill="1" applyProtection="1">
      <protection locked="0"/>
    </xf>
    <xf numFmtId="4" fontId="6" fillId="6" borderId="9" xfId="14" applyNumberFormat="1" applyFont="1" applyFill="1" applyBorder="1" applyAlignment="1" applyProtection="1">
      <alignment horizontal="right" vertical="top" shrinkToFit="1"/>
    </xf>
    <xf numFmtId="0" fontId="1" fillId="0" borderId="1" xfId="8" applyNumberFormat="1" applyBorder="1" applyProtection="1"/>
    <xf numFmtId="0" fontId="6" fillId="6" borderId="9" xfId="13" quotePrefix="1" applyNumberFormat="1" applyFont="1" applyFill="1" applyBorder="1" applyAlignment="1" applyProtection="1">
      <alignment horizontal="center" vertical="top" wrapText="1"/>
    </xf>
    <xf numFmtId="4" fontId="0" fillId="0" borderId="0" xfId="0" applyNumberFormat="1" applyProtection="1">
      <protection locked="0"/>
    </xf>
    <xf numFmtId="4" fontId="0" fillId="5" borderId="0" xfId="0" applyNumberFormat="1" applyFont="1" applyFill="1" applyProtection="1">
      <protection locked="0"/>
    </xf>
    <xf numFmtId="0" fontId="1" fillId="5" borderId="4" xfId="23" applyNumberFormat="1" applyFill="1" applyProtection="1"/>
    <xf numFmtId="0" fontId="6" fillId="5" borderId="2" xfId="13" applyNumberFormat="1" applyFont="1" applyFill="1" applyAlignment="1" applyProtection="1">
      <alignment horizontal="center" vertical="top" wrapText="1"/>
    </xf>
    <xf numFmtId="49" fontId="5" fillId="0" borderId="10" xfId="10" applyNumberFormat="1" applyFont="1" applyBorder="1" applyProtection="1">
      <alignment horizontal="left" vertical="top" wrapText="1"/>
    </xf>
    <xf numFmtId="49" fontId="1" fillId="0" borderId="10" xfId="10" applyNumberFormat="1" applyBorder="1" applyProtection="1">
      <alignment horizontal="left" vertical="top" wrapText="1"/>
    </xf>
    <xf numFmtId="0" fontId="1" fillId="0" borderId="10" xfId="10" quotePrefix="1" applyNumberFormat="1" applyBorder="1" applyProtection="1">
      <alignment horizontal="left" vertical="top" wrapText="1"/>
    </xf>
    <xf numFmtId="0" fontId="5" fillId="0" borderId="10" xfId="10" quotePrefix="1" applyNumberFormat="1" applyFont="1" applyBorder="1" applyProtection="1">
      <alignment horizontal="left" vertical="top" wrapText="1"/>
    </xf>
    <xf numFmtId="0" fontId="6" fillId="6" borderId="11" xfId="13" quotePrefix="1" applyNumberFormat="1" applyFont="1" applyFill="1" applyBorder="1" applyAlignment="1" applyProtection="1">
      <alignment horizontal="left" vertical="top" wrapText="1"/>
    </xf>
    <xf numFmtId="0" fontId="6" fillId="5" borderId="10" xfId="13" applyNumberFormat="1" applyFont="1" applyFill="1" applyBorder="1" applyAlignment="1" applyProtection="1">
      <alignment horizontal="left" vertical="top" wrapText="1"/>
    </xf>
    <xf numFmtId="0" fontId="3" fillId="0" borderId="10" xfId="12" applyNumberFormat="1" applyBorder="1" applyProtection="1">
      <alignment horizontal="left"/>
    </xf>
    <xf numFmtId="0" fontId="1" fillId="5" borderId="12" xfId="9" applyNumberFormat="1" applyFill="1" applyBorder="1" applyProtection="1">
      <alignment horizontal="center" vertical="center" shrinkToFit="1"/>
    </xf>
    <xf numFmtId="0" fontId="1" fillId="5" borderId="12" xfId="9" applyNumberFormat="1" applyFont="1" applyFill="1" applyBorder="1" applyProtection="1">
      <alignment horizontal="center" vertical="center" shrinkToFit="1"/>
    </xf>
    <xf numFmtId="4" fontId="1" fillId="5" borderId="1" xfId="14" applyNumberFormat="1" applyFill="1" applyBorder="1" applyProtection="1"/>
    <xf numFmtId="0" fontId="1" fillId="5" borderId="1" xfId="14" applyNumberFormat="1" applyFill="1" applyBorder="1" applyProtection="1"/>
    <xf numFmtId="0" fontId="1" fillId="5" borderId="1" xfId="14" applyNumberFormat="1" applyFont="1" applyFill="1" applyBorder="1" applyProtection="1"/>
    <xf numFmtId="4" fontId="5" fillId="5" borderId="9" xfId="11" applyNumberFormat="1" applyFont="1" applyFill="1" applyBorder="1" applyProtection="1">
      <alignment horizontal="right" vertical="top" shrinkToFit="1"/>
    </xf>
    <xf numFmtId="4" fontId="5" fillId="5" borderId="9" xfId="14" applyNumberFormat="1" applyFont="1" applyFill="1" applyBorder="1" applyAlignment="1" applyProtection="1">
      <alignment horizontal="right" vertical="top" shrinkToFit="1"/>
    </xf>
    <xf numFmtId="4" fontId="1" fillId="5" borderId="9" xfId="14" applyNumberFormat="1" applyFill="1" applyBorder="1" applyAlignment="1" applyProtection="1">
      <alignment horizontal="right" vertical="top" shrinkToFit="1"/>
    </xf>
    <xf numFmtId="4" fontId="6" fillId="5" borderId="9" xfId="11" applyNumberFormat="1" applyFont="1" applyFill="1" applyBorder="1" applyProtection="1">
      <alignment horizontal="right" vertical="top" shrinkToFit="1"/>
    </xf>
    <xf numFmtId="4" fontId="1" fillId="5" borderId="9" xfId="11" applyNumberFormat="1" applyFill="1" applyBorder="1" applyProtection="1">
      <alignment horizontal="right" vertical="top" shrinkToFit="1"/>
    </xf>
    <xf numFmtId="4" fontId="5" fillId="5" borderId="9" xfId="11" applyFont="1" applyFill="1" applyBorder="1" applyProtection="1">
      <alignment horizontal="right" vertical="top" shrinkToFit="1"/>
    </xf>
    <xf numFmtId="4" fontId="1" fillId="5" borderId="9" xfId="11" applyFill="1" applyBorder="1" applyProtection="1">
      <alignment horizontal="right" vertical="top" shrinkToFit="1"/>
    </xf>
    <xf numFmtId="4" fontId="3" fillId="5" borderId="9" xfId="13" applyNumberFormat="1" applyFill="1" applyBorder="1" applyProtection="1">
      <alignment horizontal="right" vertical="top" shrinkToFit="1"/>
    </xf>
    <xf numFmtId="4" fontId="5" fillId="5" borderId="9" xfId="13" applyNumberFormat="1" applyFont="1" applyFill="1" applyBorder="1" applyProtection="1">
      <alignment horizontal="right" vertical="top" shrinkToFit="1"/>
    </xf>
    <xf numFmtId="0" fontId="2" fillId="0" borderId="1" xfId="3" applyNumberFormat="1" applyBorder="1" applyProtection="1">
      <alignment horizontal="center" wrapText="1"/>
    </xf>
    <xf numFmtId="0" fontId="1" fillId="5" borderId="7" xfId="7" applyNumberFormat="1" applyFill="1" applyBorder="1" applyProtection="1">
      <alignment horizontal="center" vertical="center" wrapText="1"/>
    </xf>
    <xf numFmtId="0" fontId="1" fillId="5" borderId="2" xfId="7" applyFill="1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7" xfId="7" applyNumberFormat="1" applyBorder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7" xfId="7" applyNumberFormat="1" applyBorder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5" borderId="7" xfId="7" applyNumberFormat="1" applyFont="1" applyFill="1" applyBorder="1" applyProtection="1">
      <alignment horizontal="center" vertical="center" wrapText="1"/>
    </xf>
    <xf numFmtId="0" fontId="1" fillId="5" borderId="2" xfId="7" applyFont="1" applyFill="1" applyProtection="1">
      <alignment horizontal="center" vertical="center" wrapText="1"/>
      <protection locked="0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showGridLines="0" tabSelected="1" workbookViewId="0">
      <pane ySplit="6" topLeftCell="A7" activePane="bottomLeft" state="frozen"/>
      <selection pane="bottomLeft" activeCell="F48" sqref="F48"/>
    </sheetView>
  </sheetViews>
  <sheetFormatPr defaultRowHeight="15" outlineLevelRow="1" x14ac:dyDescent="0.25"/>
  <cols>
    <col min="1" max="1" width="15" style="12" customWidth="1"/>
    <col min="2" max="2" width="50.7109375" style="1" customWidth="1"/>
    <col min="3" max="3" width="15.42578125" style="22" customWidth="1"/>
    <col min="4" max="4" width="16" style="22" customWidth="1"/>
    <col min="5" max="5" width="16.140625" style="25" customWidth="1"/>
    <col min="6" max="6" width="12.7109375" style="22" customWidth="1"/>
    <col min="7" max="12" width="0.140625" style="1" customWidth="1"/>
    <col min="13" max="16384" width="9.140625" style="1"/>
  </cols>
  <sheetData>
    <row r="1" spans="1:12" ht="15" customHeight="1" x14ac:dyDescent="0.25">
      <c r="A1" s="14"/>
      <c r="B1" s="15"/>
      <c r="C1" s="19"/>
      <c r="D1" s="19"/>
      <c r="E1" s="23"/>
      <c r="F1" s="19"/>
      <c r="G1" s="2"/>
      <c r="H1" s="2"/>
      <c r="I1" s="2"/>
      <c r="J1" s="2"/>
      <c r="K1" s="2"/>
      <c r="L1" s="2"/>
    </row>
    <row r="2" spans="1:12" ht="52.5" customHeight="1" x14ac:dyDescent="0.25">
      <c r="A2" s="54" t="s">
        <v>97</v>
      </c>
      <c r="B2" s="54"/>
      <c r="C2" s="54"/>
      <c r="D2" s="54"/>
      <c r="E2" s="54"/>
      <c r="F2" s="54"/>
      <c r="G2" s="3"/>
      <c r="H2" s="3"/>
      <c r="I2" s="3"/>
      <c r="J2" s="3"/>
      <c r="K2" s="3"/>
      <c r="L2" s="3"/>
    </row>
    <row r="3" spans="1:12" ht="18" customHeight="1" x14ac:dyDescent="0.25">
      <c r="A3" s="16"/>
      <c r="B3" s="16"/>
      <c r="C3" s="20"/>
      <c r="D3" s="20"/>
      <c r="E3" s="24"/>
      <c r="F3" s="21" t="s">
        <v>87</v>
      </c>
      <c r="G3" s="3"/>
      <c r="H3" s="3"/>
      <c r="I3" s="3"/>
      <c r="J3" s="3"/>
      <c r="K3" s="3"/>
      <c r="L3" s="3"/>
    </row>
    <row r="4" spans="1:12" ht="38.25" customHeight="1" x14ac:dyDescent="0.25">
      <c r="A4" s="59" t="s">
        <v>0</v>
      </c>
      <c r="B4" s="61" t="s">
        <v>1</v>
      </c>
      <c r="C4" s="55" t="s">
        <v>96</v>
      </c>
      <c r="D4" s="55" t="s">
        <v>100</v>
      </c>
      <c r="E4" s="63" t="s">
        <v>85</v>
      </c>
      <c r="F4" s="55" t="s">
        <v>86</v>
      </c>
      <c r="G4" s="4"/>
      <c r="H4" s="2"/>
      <c r="I4" s="2"/>
      <c r="J4" s="2"/>
      <c r="K4" s="2"/>
      <c r="L4" s="2"/>
    </row>
    <row r="5" spans="1:12" ht="9.75" customHeight="1" x14ac:dyDescent="0.25">
      <c r="A5" s="60"/>
      <c r="B5" s="62"/>
      <c r="C5" s="56"/>
      <c r="D5" s="56"/>
      <c r="E5" s="64"/>
      <c r="F5" s="56"/>
      <c r="G5" s="4"/>
      <c r="H5" s="2"/>
      <c r="I5" s="2"/>
      <c r="J5" s="2"/>
      <c r="K5" s="2"/>
      <c r="L5" s="2"/>
    </row>
    <row r="6" spans="1:12" ht="12.75" customHeight="1" x14ac:dyDescent="0.25">
      <c r="A6" s="8">
        <v>1</v>
      </c>
      <c r="B6" s="5">
        <v>2</v>
      </c>
      <c r="C6" s="40">
        <v>4</v>
      </c>
      <c r="D6" s="40">
        <v>3</v>
      </c>
      <c r="E6" s="41">
        <v>5</v>
      </c>
      <c r="F6" s="40">
        <v>6</v>
      </c>
      <c r="G6" s="4"/>
      <c r="H6" s="2"/>
      <c r="I6" s="2"/>
      <c r="J6" s="2"/>
      <c r="K6" s="2"/>
      <c r="L6" s="2"/>
    </row>
    <row r="7" spans="1:12" ht="27" customHeight="1" x14ac:dyDescent="0.25">
      <c r="A7" s="13" t="s">
        <v>2</v>
      </c>
      <c r="B7" s="33" t="s">
        <v>3</v>
      </c>
      <c r="C7" s="45">
        <f>C8+C9+C10</f>
        <v>56990968.369999997</v>
      </c>
      <c r="D7" s="46">
        <v>51071394.130000003</v>
      </c>
      <c r="E7" s="45">
        <f>D7-C7</f>
        <v>-5919574.2399999946</v>
      </c>
      <c r="F7" s="45">
        <f>D7/C7*100</f>
        <v>89.613136240169496</v>
      </c>
      <c r="G7" s="27"/>
      <c r="H7" s="2"/>
      <c r="I7" s="2"/>
      <c r="J7" s="2"/>
      <c r="K7" s="2"/>
      <c r="L7" s="2"/>
    </row>
    <row r="8" spans="1:12" ht="27" customHeight="1" outlineLevel="1" x14ac:dyDescent="0.25">
      <c r="A8" s="9" t="s">
        <v>4</v>
      </c>
      <c r="B8" s="34" t="s">
        <v>5</v>
      </c>
      <c r="C8" s="47">
        <v>54282230.039999999</v>
      </c>
      <c r="D8" s="47">
        <v>48486067.950000003</v>
      </c>
      <c r="E8" s="48">
        <f t="shared" ref="E8:E52" si="0">D8-C8</f>
        <v>-5796162.0899999961</v>
      </c>
      <c r="F8" s="49">
        <f>D8/C8*100</f>
        <v>89.322173967928606</v>
      </c>
      <c r="G8" s="27"/>
      <c r="H8" s="2"/>
      <c r="I8" s="2"/>
      <c r="J8" s="2"/>
      <c r="K8" s="2"/>
      <c r="L8" s="2"/>
    </row>
    <row r="9" spans="1:12" ht="27" customHeight="1" outlineLevel="1" x14ac:dyDescent="0.25">
      <c r="A9" s="9" t="s">
        <v>6</v>
      </c>
      <c r="B9" s="34" t="s">
        <v>7</v>
      </c>
      <c r="C9" s="47">
        <v>333009.69</v>
      </c>
      <c r="D9" s="47">
        <v>347055</v>
      </c>
      <c r="E9" s="48">
        <f t="shared" si="0"/>
        <v>14045.309999999998</v>
      </c>
      <c r="F9" s="49">
        <f>D9/C9*100</f>
        <v>104.21768807988741</v>
      </c>
      <c r="G9" s="27"/>
      <c r="H9" s="2"/>
      <c r="I9" s="2"/>
      <c r="J9" s="2"/>
      <c r="K9" s="2"/>
      <c r="L9" s="2"/>
    </row>
    <row r="10" spans="1:12" ht="54" customHeight="1" outlineLevel="1" x14ac:dyDescent="0.25">
      <c r="A10" s="9" t="s">
        <v>8</v>
      </c>
      <c r="B10" s="34" t="s">
        <v>9</v>
      </c>
      <c r="C10" s="47">
        <v>2375728.64</v>
      </c>
      <c r="D10" s="47">
        <v>2238271.1800000002</v>
      </c>
      <c r="E10" s="48">
        <f t="shared" si="0"/>
        <v>-137457.45999999996</v>
      </c>
      <c r="F10" s="49">
        <f t="shared" ref="F10" si="1">D10/C10*100</f>
        <v>94.214092565723334</v>
      </c>
      <c r="G10" s="27"/>
      <c r="H10" s="2"/>
      <c r="I10" s="2"/>
      <c r="J10" s="2"/>
      <c r="K10" s="2"/>
      <c r="L10" s="2"/>
    </row>
    <row r="11" spans="1:12" ht="27" customHeight="1" x14ac:dyDescent="0.25">
      <c r="A11" s="13" t="s">
        <v>10</v>
      </c>
      <c r="B11" s="33" t="s">
        <v>11</v>
      </c>
      <c r="C11" s="45">
        <f>C12+C13</f>
        <v>4057986.16</v>
      </c>
      <c r="D11" s="46">
        <v>3967276.47</v>
      </c>
      <c r="E11" s="45">
        <f t="shared" si="0"/>
        <v>-90709.689999999944</v>
      </c>
      <c r="F11" s="45">
        <f t="shared" ref="F11:F22" si="2">D11/C11*100</f>
        <v>97.764662410775699</v>
      </c>
      <c r="G11" s="27"/>
      <c r="H11" s="2"/>
      <c r="I11" s="2"/>
      <c r="J11" s="2"/>
      <c r="K11" s="2"/>
      <c r="L11" s="2"/>
    </row>
    <row r="12" spans="1:12" ht="27" customHeight="1" outlineLevel="1" x14ac:dyDescent="0.25">
      <c r="A12" s="9" t="s">
        <v>12</v>
      </c>
      <c r="B12" s="34" t="s">
        <v>13</v>
      </c>
      <c r="C12" s="47">
        <v>3197419.92</v>
      </c>
      <c r="D12" s="47">
        <v>2891399.9</v>
      </c>
      <c r="E12" s="48">
        <f t="shared" si="0"/>
        <v>-306020.02</v>
      </c>
      <c r="F12" s="49">
        <f t="shared" si="2"/>
        <v>90.429157644079481</v>
      </c>
      <c r="G12" s="27"/>
      <c r="H12" s="2"/>
      <c r="I12" s="2"/>
      <c r="J12" s="2"/>
      <c r="K12" s="2"/>
      <c r="L12" s="2"/>
    </row>
    <row r="13" spans="1:12" ht="40.5" customHeight="1" outlineLevel="1" x14ac:dyDescent="0.25">
      <c r="A13" s="9" t="s">
        <v>14</v>
      </c>
      <c r="B13" s="34" t="s">
        <v>15</v>
      </c>
      <c r="C13" s="47">
        <v>860566.24</v>
      </c>
      <c r="D13" s="47">
        <v>1075876.57</v>
      </c>
      <c r="E13" s="48">
        <f t="shared" si="0"/>
        <v>215310.33000000007</v>
      </c>
      <c r="F13" s="49">
        <f t="shared" si="2"/>
        <v>125.01961150602423</v>
      </c>
      <c r="G13" s="27"/>
      <c r="H13" s="2"/>
      <c r="I13" s="2"/>
      <c r="J13" s="2"/>
      <c r="K13" s="2"/>
      <c r="L13" s="2"/>
    </row>
    <row r="14" spans="1:12" outlineLevel="1" x14ac:dyDescent="0.25">
      <c r="A14" s="18" t="s">
        <v>92</v>
      </c>
      <c r="B14" s="35" t="s">
        <v>93</v>
      </c>
      <c r="C14" s="49">
        <v>0</v>
      </c>
      <c r="D14" s="47">
        <v>0</v>
      </c>
      <c r="E14" s="48">
        <f t="shared" si="0"/>
        <v>0</v>
      </c>
      <c r="F14" s="49">
        <v>0</v>
      </c>
      <c r="G14" s="27"/>
      <c r="H14" s="2"/>
      <c r="I14" s="2"/>
      <c r="J14" s="2"/>
      <c r="K14" s="2"/>
      <c r="L14" s="2"/>
    </row>
    <row r="15" spans="1:12" ht="38.25" x14ac:dyDescent="0.25">
      <c r="A15" s="17" t="s">
        <v>88</v>
      </c>
      <c r="B15" s="36" t="s">
        <v>89</v>
      </c>
      <c r="C15" s="50">
        <f t="shared" ref="C15" si="3">C16</f>
        <v>0</v>
      </c>
      <c r="D15" s="46">
        <v>0</v>
      </c>
      <c r="E15" s="45">
        <f t="shared" si="0"/>
        <v>0</v>
      </c>
      <c r="F15" s="50">
        <v>0</v>
      </c>
      <c r="G15" s="27"/>
      <c r="H15" s="2"/>
      <c r="I15" s="2"/>
      <c r="J15" s="2"/>
      <c r="K15" s="2"/>
      <c r="L15" s="2"/>
    </row>
    <row r="16" spans="1:12" ht="25.5" outlineLevel="1" x14ac:dyDescent="0.25">
      <c r="A16" s="18" t="s">
        <v>90</v>
      </c>
      <c r="B16" s="35" t="s">
        <v>91</v>
      </c>
      <c r="C16" s="51">
        <v>0</v>
      </c>
      <c r="D16" s="47">
        <v>0</v>
      </c>
      <c r="E16" s="48">
        <f t="shared" si="0"/>
        <v>0</v>
      </c>
      <c r="F16" s="51">
        <v>0</v>
      </c>
      <c r="G16" s="27"/>
      <c r="H16" s="2"/>
      <c r="I16" s="2"/>
      <c r="J16" s="2"/>
      <c r="K16" s="2"/>
      <c r="L16" s="2"/>
    </row>
    <row r="17" spans="1:12" ht="27" customHeight="1" x14ac:dyDescent="0.25">
      <c r="A17" s="13" t="s">
        <v>16</v>
      </c>
      <c r="B17" s="33" t="s">
        <v>17</v>
      </c>
      <c r="C17" s="45">
        <f>C18</f>
        <v>7769893.9699999997</v>
      </c>
      <c r="D17" s="46">
        <v>7822255.9699999997</v>
      </c>
      <c r="E17" s="45">
        <f t="shared" si="0"/>
        <v>52362</v>
      </c>
      <c r="F17" s="49">
        <f t="shared" si="2"/>
        <v>100.67390881010954</v>
      </c>
      <c r="G17" s="27"/>
      <c r="H17" s="2"/>
      <c r="I17" s="2"/>
      <c r="J17" s="2"/>
      <c r="K17" s="2"/>
      <c r="L17" s="2"/>
    </row>
    <row r="18" spans="1:12" ht="27" customHeight="1" outlineLevel="1" x14ac:dyDescent="0.25">
      <c r="A18" s="9" t="s">
        <v>18</v>
      </c>
      <c r="B18" s="34" t="s">
        <v>19</v>
      </c>
      <c r="C18" s="47">
        <v>7769893.9699999997</v>
      </c>
      <c r="D18" s="47">
        <v>7822255.9699999997</v>
      </c>
      <c r="E18" s="48">
        <f t="shared" si="0"/>
        <v>52362</v>
      </c>
      <c r="F18" s="49">
        <f t="shared" si="2"/>
        <v>100.67390881010954</v>
      </c>
      <c r="G18" s="27"/>
      <c r="H18" s="2"/>
      <c r="I18" s="2"/>
      <c r="J18" s="2"/>
      <c r="K18" s="2"/>
      <c r="L18" s="2"/>
    </row>
    <row r="19" spans="1:12" ht="27" customHeight="1" x14ac:dyDescent="0.25">
      <c r="A19" s="13" t="s">
        <v>20</v>
      </c>
      <c r="B19" s="33" t="s">
        <v>21</v>
      </c>
      <c r="C19" s="45">
        <f>C20</f>
        <v>5974895</v>
      </c>
      <c r="D19" s="46">
        <v>7490828.4000000004</v>
      </c>
      <c r="E19" s="45">
        <f t="shared" si="0"/>
        <v>1515933.4000000004</v>
      </c>
      <c r="F19" s="45">
        <f t="shared" si="2"/>
        <v>125.37171615568141</v>
      </c>
      <c r="G19" s="27"/>
      <c r="H19" s="2"/>
      <c r="I19" s="2"/>
      <c r="J19" s="2"/>
      <c r="K19" s="2"/>
      <c r="L19" s="2"/>
    </row>
    <row r="20" spans="1:12" ht="27" customHeight="1" outlineLevel="1" x14ac:dyDescent="0.25">
      <c r="A20" s="9" t="s">
        <v>22</v>
      </c>
      <c r="B20" s="34" t="s">
        <v>23</v>
      </c>
      <c r="C20" s="47">
        <v>5974895</v>
      </c>
      <c r="D20" s="47">
        <v>7490828.4000000004</v>
      </c>
      <c r="E20" s="48">
        <f t="shared" si="0"/>
        <v>1515933.4000000004</v>
      </c>
      <c r="F20" s="49">
        <f t="shared" si="2"/>
        <v>125.37171615568141</v>
      </c>
      <c r="G20" s="27"/>
      <c r="H20" s="2"/>
      <c r="I20" s="2"/>
      <c r="J20" s="2"/>
      <c r="K20" s="2"/>
      <c r="L20" s="2"/>
    </row>
    <row r="21" spans="1:12" ht="40.5" customHeight="1" x14ac:dyDescent="0.25">
      <c r="A21" s="13" t="s">
        <v>24</v>
      </c>
      <c r="B21" s="33" t="s">
        <v>25</v>
      </c>
      <c r="C21" s="45">
        <f>C22+C23+C24+C25</f>
        <v>16814283.640000001</v>
      </c>
      <c r="D21" s="46">
        <v>18627053.149999999</v>
      </c>
      <c r="E21" s="45">
        <f t="shared" si="0"/>
        <v>1812769.5099999979</v>
      </c>
      <c r="F21" s="45">
        <f t="shared" si="2"/>
        <v>110.78112840732356</v>
      </c>
      <c r="G21" s="27"/>
      <c r="H21" s="2"/>
      <c r="I21" s="2"/>
      <c r="J21" s="2"/>
      <c r="K21" s="2"/>
      <c r="L21" s="2"/>
    </row>
    <row r="22" spans="1:12" ht="27" customHeight="1" outlineLevel="1" x14ac:dyDescent="0.25">
      <c r="A22" s="9" t="s">
        <v>26</v>
      </c>
      <c r="B22" s="34" t="s">
        <v>27</v>
      </c>
      <c r="C22" s="47">
        <v>830400.54</v>
      </c>
      <c r="D22" s="47">
        <v>1016138.28</v>
      </c>
      <c r="E22" s="48">
        <f t="shared" si="0"/>
        <v>185737.74</v>
      </c>
      <c r="F22" s="49">
        <f t="shared" si="2"/>
        <v>122.36724701551856</v>
      </c>
      <c r="G22" s="27"/>
      <c r="H22" s="2"/>
      <c r="I22" s="2"/>
      <c r="J22" s="2"/>
      <c r="K22" s="2"/>
      <c r="L22" s="2"/>
    </row>
    <row r="23" spans="1:12" ht="27" customHeight="1" outlineLevel="1" x14ac:dyDescent="0.25">
      <c r="A23" s="9" t="s">
        <v>28</v>
      </c>
      <c r="B23" s="34" t="s">
        <v>29</v>
      </c>
      <c r="C23" s="47">
        <v>2050055.54</v>
      </c>
      <c r="D23" s="47">
        <v>2260001.0099999998</v>
      </c>
      <c r="E23" s="48">
        <f t="shared" si="0"/>
        <v>209945.46999999974</v>
      </c>
      <c r="F23" s="49">
        <f t="shared" ref="F23:F25" si="4">D23/C23*100</f>
        <v>110.2409649838072</v>
      </c>
      <c r="G23" s="27"/>
      <c r="H23" s="2"/>
      <c r="I23" s="2"/>
      <c r="J23" s="2"/>
      <c r="K23" s="2"/>
      <c r="L23" s="2"/>
    </row>
    <row r="24" spans="1:12" ht="27" customHeight="1" outlineLevel="1" x14ac:dyDescent="0.25">
      <c r="A24" s="9" t="s">
        <v>30</v>
      </c>
      <c r="B24" s="34" t="s">
        <v>31</v>
      </c>
      <c r="C24" s="47">
        <v>1108636.2</v>
      </c>
      <c r="D24" s="47">
        <v>2217272.4</v>
      </c>
      <c r="E24" s="48">
        <f t="shared" si="0"/>
        <v>1108636.2</v>
      </c>
      <c r="F24" s="49"/>
      <c r="G24" s="27"/>
      <c r="H24" s="2"/>
      <c r="I24" s="2"/>
      <c r="J24" s="2"/>
      <c r="K24" s="2"/>
      <c r="L24" s="2"/>
    </row>
    <row r="25" spans="1:12" ht="40.5" customHeight="1" outlineLevel="1" x14ac:dyDescent="0.25">
      <c r="A25" s="9" t="s">
        <v>32</v>
      </c>
      <c r="B25" s="34" t="s">
        <v>33</v>
      </c>
      <c r="C25" s="47">
        <v>12825191.359999999</v>
      </c>
      <c r="D25" s="47">
        <v>13133641.460000001</v>
      </c>
      <c r="E25" s="48">
        <f t="shared" si="0"/>
        <v>308450.10000000149</v>
      </c>
      <c r="F25" s="49">
        <f t="shared" si="4"/>
        <v>102.405033120691</v>
      </c>
      <c r="G25" s="27"/>
      <c r="H25" s="2"/>
      <c r="I25" s="2"/>
      <c r="J25" s="2"/>
      <c r="K25" s="2"/>
      <c r="L25" s="2"/>
    </row>
    <row r="26" spans="1:12" ht="40.5" customHeight="1" x14ac:dyDescent="0.25">
      <c r="A26" s="13" t="s">
        <v>34</v>
      </c>
      <c r="B26" s="33" t="s">
        <v>35</v>
      </c>
      <c r="C26" s="45">
        <f>C27+C28+C29</f>
        <v>4169172.79</v>
      </c>
      <c r="D26" s="46">
        <v>5027106.96</v>
      </c>
      <c r="E26" s="45">
        <f t="shared" si="0"/>
        <v>857934.16999999993</v>
      </c>
      <c r="F26" s="45">
        <f>D26/C26*100</f>
        <v>120.57804301270036</v>
      </c>
      <c r="G26" s="27"/>
      <c r="H26" s="2"/>
      <c r="I26" s="2"/>
      <c r="J26" s="2"/>
      <c r="K26" s="2"/>
      <c r="L26" s="2"/>
    </row>
    <row r="27" spans="1:12" ht="54" customHeight="1" outlineLevel="1" x14ac:dyDescent="0.25">
      <c r="A27" s="9" t="s">
        <v>36</v>
      </c>
      <c r="B27" s="34" t="s">
        <v>37</v>
      </c>
      <c r="C27" s="47">
        <v>4169172.79</v>
      </c>
      <c r="D27" s="47">
        <v>5027106.96</v>
      </c>
      <c r="E27" s="48">
        <f t="shared" si="0"/>
        <v>857934.16999999993</v>
      </c>
      <c r="F27" s="49">
        <f>D27/C27*100</f>
        <v>120.57804301270036</v>
      </c>
      <c r="G27" s="27"/>
      <c r="H27" s="2"/>
      <c r="I27" s="2"/>
      <c r="J27" s="2"/>
      <c r="K27" s="2"/>
      <c r="L27" s="2"/>
    </row>
    <row r="28" spans="1:12" ht="27" customHeight="1" outlineLevel="1" x14ac:dyDescent="0.25">
      <c r="A28" s="9" t="s">
        <v>38</v>
      </c>
      <c r="B28" s="34" t="s">
        <v>39</v>
      </c>
      <c r="C28" s="47">
        <v>0</v>
      </c>
      <c r="D28" s="47">
        <v>0</v>
      </c>
      <c r="E28" s="48">
        <f t="shared" si="0"/>
        <v>0</v>
      </c>
      <c r="F28" s="49">
        <v>0</v>
      </c>
      <c r="G28" s="27"/>
      <c r="H28" s="2"/>
      <c r="I28" s="2"/>
      <c r="J28" s="2"/>
      <c r="K28" s="2"/>
      <c r="L28" s="2"/>
    </row>
    <row r="29" spans="1:12" ht="40.5" customHeight="1" outlineLevel="1" x14ac:dyDescent="0.25">
      <c r="A29" s="9" t="s">
        <v>40</v>
      </c>
      <c r="B29" s="34" t="s">
        <v>41</v>
      </c>
      <c r="C29" s="47">
        <v>0</v>
      </c>
      <c r="D29" s="47">
        <v>0</v>
      </c>
      <c r="E29" s="48">
        <f t="shared" si="0"/>
        <v>0</v>
      </c>
      <c r="F29" s="49">
        <v>0</v>
      </c>
      <c r="G29" s="27"/>
      <c r="H29" s="2"/>
      <c r="I29" s="2"/>
      <c r="J29" s="2"/>
      <c r="K29" s="2"/>
      <c r="L29" s="2"/>
    </row>
    <row r="30" spans="1:12" ht="27" customHeight="1" x14ac:dyDescent="0.25">
      <c r="A30" s="13" t="s">
        <v>42</v>
      </c>
      <c r="B30" s="33" t="s">
        <v>43</v>
      </c>
      <c r="C30" s="45">
        <f>C31</f>
        <v>0</v>
      </c>
      <c r="D30" s="46">
        <v>0</v>
      </c>
      <c r="E30" s="45">
        <f t="shared" si="0"/>
        <v>0</v>
      </c>
      <c r="F30" s="45">
        <v>0</v>
      </c>
      <c r="G30" s="27"/>
      <c r="H30" s="2"/>
      <c r="I30" s="2"/>
      <c r="J30" s="2"/>
      <c r="K30" s="2"/>
      <c r="L30" s="2"/>
    </row>
    <row r="31" spans="1:12" ht="27" customHeight="1" outlineLevel="1" x14ac:dyDescent="0.25">
      <c r="A31" s="9" t="s">
        <v>44</v>
      </c>
      <c r="B31" s="34" t="s">
        <v>45</v>
      </c>
      <c r="C31" s="51">
        <v>0</v>
      </c>
      <c r="D31" s="47">
        <v>0</v>
      </c>
      <c r="E31" s="48">
        <f t="shared" si="0"/>
        <v>0</v>
      </c>
      <c r="F31" s="49" t="str">
        <f t="shared" ref="F31:F53" ca="1" si="5">IF(INDIRECT("R[0]C[-3]", FALSE)&lt;&gt;0,INDIRECT("R[0]C[-2]", FALSE)*100/INDIRECT("R[0]C[-3]", FALSE),"")</f>
        <v/>
      </c>
      <c r="G31" s="27"/>
      <c r="H31" s="2"/>
      <c r="I31" s="2"/>
      <c r="J31" s="2"/>
      <c r="K31" s="2"/>
      <c r="L31" s="2"/>
    </row>
    <row r="32" spans="1:12" ht="27" customHeight="1" x14ac:dyDescent="0.25">
      <c r="A32" s="13" t="s">
        <v>46</v>
      </c>
      <c r="B32" s="33" t="s">
        <v>47</v>
      </c>
      <c r="C32" s="45">
        <f>C33+C34</f>
        <v>2903705.54</v>
      </c>
      <c r="D32" s="46">
        <v>3019252.68</v>
      </c>
      <c r="E32" s="45">
        <f t="shared" si="0"/>
        <v>115547.14000000013</v>
      </c>
      <c r="F32" s="45">
        <v>0</v>
      </c>
      <c r="G32" s="27"/>
      <c r="H32" s="2"/>
      <c r="I32" s="2"/>
      <c r="J32" s="2"/>
      <c r="K32" s="2"/>
      <c r="L32" s="2"/>
    </row>
    <row r="33" spans="1:12" ht="27" customHeight="1" outlineLevel="1" x14ac:dyDescent="0.25">
      <c r="A33" s="9" t="s">
        <v>48</v>
      </c>
      <c r="B33" s="34" t="s">
        <v>49</v>
      </c>
      <c r="C33" s="47">
        <v>2903705.54</v>
      </c>
      <c r="D33" s="47">
        <v>3019252.68</v>
      </c>
      <c r="E33" s="48">
        <f t="shared" si="0"/>
        <v>115547.14000000013</v>
      </c>
      <c r="F33" s="49">
        <f>D33/C33*100</f>
        <v>103.97929949880525</v>
      </c>
      <c r="G33" s="27"/>
      <c r="H33" s="2"/>
      <c r="I33" s="2"/>
      <c r="J33" s="2"/>
      <c r="K33" s="2"/>
      <c r="L33" s="2"/>
    </row>
    <row r="34" spans="1:12" ht="40.5" customHeight="1" outlineLevel="1" x14ac:dyDescent="0.25">
      <c r="A34" s="9" t="s">
        <v>50</v>
      </c>
      <c r="B34" s="34" t="s">
        <v>51</v>
      </c>
      <c r="C34" s="47">
        <v>0</v>
      </c>
      <c r="D34" s="47">
        <v>0</v>
      </c>
      <c r="E34" s="48">
        <f t="shared" si="0"/>
        <v>0</v>
      </c>
      <c r="F34" s="49">
        <v>0</v>
      </c>
      <c r="G34" s="27"/>
      <c r="H34" s="2"/>
      <c r="I34" s="2"/>
      <c r="J34" s="2"/>
      <c r="K34" s="2"/>
      <c r="L34" s="2"/>
    </row>
    <row r="35" spans="1:12" ht="27" customHeight="1" x14ac:dyDescent="0.25">
      <c r="A35" s="13" t="s">
        <v>52</v>
      </c>
      <c r="B35" s="33" t="s">
        <v>53</v>
      </c>
      <c r="C35" s="45">
        <f>C36</f>
        <v>0</v>
      </c>
      <c r="D35" s="46">
        <v>0</v>
      </c>
      <c r="E35" s="45">
        <f t="shared" si="0"/>
        <v>0</v>
      </c>
      <c r="F35" s="45">
        <v>0</v>
      </c>
      <c r="G35" s="27"/>
      <c r="H35" s="2"/>
      <c r="I35" s="2"/>
      <c r="J35" s="2"/>
      <c r="K35" s="2"/>
      <c r="L35" s="2"/>
    </row>
    <row r="36" spans="1:12" ht="40.5" customHeight="1" outlineLevel="1" x14ac:dyDescent="0.25">
      <c r="A36" s="9" t="s">
        <v>54</v>
      </c>
      <c r="B36" s="34" t="s">
        <v>55</v>
      </c>
      <c r="C36" s="49">
        <v>0</v>
      </c>
      <c r="D36" s="47">
        <v>0</v>
      </c>
      <c r="E36" s="48">
        <f t="shared" si="0"/>
        <v>0</v>
      </c>
      <c r="F36" s="49">
        <v>0</v>
      </c>
      <c r="G36" s="27"/>
      <c r="H36" s="2"/>
      <c r="I36" s="2"/>
      <c r="J36" s="2"/>
      <c r="K36" s="2"/>
      <c r="L36" s="2"/>
    </row>
    <row r="37" spans="1:12" ht="27" customHeight="1" x14ac:dyDescent="0.25">
      <c r="A37" s="13" t="s">
        <v>56</v>
      </c>
      <c r="B37" s="33" t="s">
        <v>57</v>
      </c>
      <c r="C37" s="45">
        <f>C38+C39</f>
        <v>0</v>
      </c>
      <c r="D37" s="46">
        <v>0</v>
      </c>
      <c r="E37" s="45">
        <f t="shared" ref="E37:F37" si="6">E38+E39</f>
        <v>0</v>
      </c>
      <c r="F37" s="45">
        <f t="shared" si="6"/>
        <v>0</v>
      </c>
      <c r="G37" s="27"/>
      <c r="H37" s="2"/>
      <c r="I37" s="2"/>
      <c r="J37" s="2"/>
      <c r="K37" s="2"/>
      <c r="L37" s="2"/>
    </row>
    <row r="38" spans="1:12" ht="27" customHeight="1" outlineLevel="1" x14ac:dyDescent="0.25">
      <c r="A38" s="9" t="s">
        <v>58</v>
      </c>
      <c r="B38" s="34" t="s">
        <v>59</v>
      </c>
      <c r="C38" s="51">
        <v>0</v>
      </c>
      <c r="D38" s="47">
        <v>0</v>
      </c>
      <c r="E38" s="48">
        <f t="shared" si="0"/>
        <v>0</v>
      </c>
      <c r="F38" s="49">
        <v>0</v>
      </c>
      <c r="G38" s="27"/>
      <c r="H38" s="2"/>
      <c r="I38" s="2"/>
      <c r="J38" s="2"/>
      <c r="K38" s="2"/>
      <c r="L38" s="2"/>
    </row>
    <row r="39" spans="1:12" ht="38.25" x14ac:dyDescent="0.25">
      <c r="A39" s="28" t="s">
        <v>94</v>
      </c>
      <c r="B39" s="37" t="s">
        <v>95</v>
      </c>
      <c r="C39" s="26">
        <v>0</v>
      </c>
      <c r="D39" s="47">
        <v>0</v>
      </c>
      <c r="E39" s="26">
        <v>0</v>
      </c>
      <c r="F39" s="49">
        <v>0</v>
      </c>
      <c r="G39" s="27"/>
      <c r="H39" s="2"/>
      <c r="I39" s="2"/>
      <c r="J39" s="2"/>
      <c r="K39" s="2"/>
      <c r="L39" s="2"/>
    </row>
    <row r="40" spans="1:12" ht="27" customHeight="1" x14ac:dyDescent="0.25">
      <c r="A40" s="13" t="s">
        <v>60</v>
      </c>
      <c r="B40" s="33" t="s">
        <v>61</v>
      </c>
      <c r="C40" s="45">
        <f>C41+C42</f>
        <v>2653137.75</v>
      </c>
      <c r="D40" s="46">
        <v>2906205.29</v>
      </c>
      <c r="E40" s="45">
        <f>D40-C40</f>
        <v>253067.54000000004</v>
      </c>
      <c r="F40" s="45">
        <f>D40/C40*100</f>
        <v>109.53842445609921</v>
      </c>
      <c r="G40" s="27"/>
      <c r="H40" s="2"/>
      <c r="I40" s="2"/>
      <c r="J40" s="2"/>
      <c r="K40" s="2"/>
      <c r="L40" s="2"/>
    </row>
    <row r="41" spans="1:12" ht="40.5" customHeight="1" outlineLevel="1" x14ac:dyDescent="0.25">
      <c r="A41" s="9" t="s">
        <v>62</v>
      </c>
      <c r="B41" s="34" t="s">
        <v>63</v>
      </c>
      <c r="C41" s="47">
        <v>1632517</v>
      </c>
      <c r="D41" s="47">
        <v>1474163.36</v>
      </c>
      <c r="E41" s="48">
        <f t="shared" si="0"/>
        <v>-158353.6399999999</v>
      </c>
      <c r="F41" s="49">
        <f>D41/C41*100</f>
        <v>90.300031178848371</v>
      </c>
      <c r="G41" s="27"/>
      <c r="H41" s="2"/>
      <c r="I41" s="2"/>
      <c r="J41" s="2"/>
      <c r="K41" s="2"/>
      <c r="L41" s="2"/>
    </row>
    <row r="42" spans="1:12" ht="27" customHeight="1" outlineLevel="1" x14ac:dyDescent="0.25">
      <c r="A42" s="9" t="s">
        <v>64</v>
      </c>
      <c r="B42" s="34" t="s">
        <v>65</v>
      </c>
      <c r="C42" s="47">
        <v>1020620.75</v>
      </c>
      <c r="D42" s="47">
        <v>1432041.93</v>
      </c>
      <c r="E42" s="48">
        <f t="shared" si="0"/>
        <v>411421.17999999993</v>
      </c>
      <c r="F42" s="49">
        <f>D42/C42*100</f>
        <v>140.31087747334158</v>
      </c>
      <c r="G42" s="27"/>
      <c r="H42" s="2"/>
      <c r="I42" s="2"/>
      <c r="J42" s="2"/>
      <c r="K42" s="2"/>
      <c r="L42" s="2"/>
    </row>
    <row r="43" spans="1:12" ht="54" customHeight="1" x14ac:dyDescent="0.25">
      <c r="A43" s="13" t="s">
        <v>66</v>
      </c>
      <c r="B43" s="33" t="s">
        <v>67</v>
      </c>
      <c r="C43" s="45">
        <f>C44</f>
        <v>1560688.02</v>
      </c>
      <c r="D43" s="46">
        <v>2024618.81</v>
      </c>
      <c r="E43" s="45">
        <f t="shared" si="0"/>
        <v>463930.79000000004</v>
      </c>
      <c r="F43" s="45">
        <f t="shared" ca="1" si="5"/>
        <v>129.72604287691016</v>
      </c>
      <c r="G43" s="27"/>
      <c r="H43" s="2"/>
      <c r="I43" s="2"/>
      <c r="J43" s="2"/>
      <c r="K43" s="2"/>
      <c r="L43" s="2"/>
    </row>
    <row r="44" spans="1:12" ht="40.5" customHeight="1" outlineLevel="1" x14ac:dyDescent="0.25">
      <c r="A44" s="9" t="s">
        <v>68</v>
      </c>
      <c r="B44" s="34" t="s">
        <v>69</v>
      </c>
      <c r="C44" s="47">
        <v>1560688.02</v>
      </c>
      <c r="D44" s="47">
        <v>2024618.81</v>
      </c>
      <c r="E44" s="48">
        <f t="shared" si="0"/>
        <v>463930.79000000004</v>
      </c>
      <c r="F44" s="49">
        <f t="shared" ca="1" si="5"/>
        <v>129.72604287691016</v>
      </c>
      <c r="G44" s="27"/>
      <c r="H44" s="2"/>
      <c r="I44" s="2"/>
      <c r="J44" s="2"/>
      <c r="K44" s="2"/>
      <c r="L44" s="2"/>
    </row>
    <row r="45" spans="1:12" ht="27" customHeight="1" x14ac:dyDescent="0.25">
      <c r="A45" s="13" t="s">
        <v>70</v>
      </c>
      <c r="B45" s="33" t="s">
        <v>71</v>
      </c>
      <c r="C45" s="45">
        <f>C46+C47+C48+C49</f>
        <v>10310594.57</v>
      </c>
      <c r="D45" s="46">
        <v>12762688.98</v>
      </c>
      <c r="E45" s="45">
        <f t="shared" si="0"/>
        <v>2452094.41</v>
      </c>
      <c r="F45" s="45">
        <f t="shared" ca="1" si="5"/>
        <v>123.78227941514336</v>
      </c>
      <c r="G45" s="27"/>
      <c r="H45" s="2"/>
      <c r="I45" s="2"/>
      <c r="J45" s="2"/>
      <c r="K45" s="2"/>
      <c r="L45" s="2"/>
    </row>
    <row r="46" spans="1:12" ht="27" customHeight="1" outlineLevel="1" x14ac:dyDescent="0.25">
      <c r="A46" s="9" t="s">
        <v>72</v>
      </c>
      <c r="B46" s="34" t="s">
        <v>73</v>
      </c>
      <c r="C46" s="47">
        <v>0</v>
      </c>
      <c r="D46" s="47">
        <v>27.27</v>
      </c>
      <c r="E46" s="48">
        <f t="shared" si="0"/>
        <v>27.27</v>
      </c>
      <c r="F46" s="49" t="str">
        <f t="shared" ca="1" si="5"/>
        <v/>
      </c>
      <c r="G46" s="27"/>
      <c r="H46" s="2"/>
      <c r="I46" s="2"/>
      <c r="J46" s="2"/>
      <c r="K46" s="2"/>
      <c r="L46" s="2"/>
    </row>
    <row r="47" spans="1:12" ht="27" customHeight="1" outlineLevel="1" x14ac:dyDescent="0.25">
      <c r="A47" s="9" t="s">
        <v>74</v>
      </c>
      <c r="B47" s="34" t="s">
        <v>75</v>
      </c>
      <c r="C47" s="47">
        <v>138887</v>
      </c>
      <c r="D47" s="47">
        <v>0</v>
      </c>
      <c r="E47" s="48">
        <f t="shared" si="0"/>
        <v>-138887</v>
      </c>
      <c r="F47" s="49">
        <f t="shared" ca="1" si="5"/>
        <v>0</v>
      </c>
      <c r="G47" s="27"/>
      <c r="H47" s="2"/>
      <c r="I47" s="2"/>
      <c r="J47" s="2"/>
      <c r="K47" s="2"/>
      <c r="L47" s="2"/>
    </row>
    <row r="48" spans="1:12" ht="27" customHeight="1" outlineLevel="1" x14ac:dyDescent="0.25">
      <c r="A48" s="9" t="s">
        <v>76</v>
      </c>
      <c r="B48" s="34" t="s">
        <v>77</v>
      </c>
      <c r="C48" s="47">
        <v>7721707.5700000003</v>
      </c>
      <c r="D48" s="47">
        <v>9410661.7100000009</v>
      </c>
      <c r="E48" s="48">
        <f t="shared" si="0"/>
        <v>1688954.1400000006</v>
      </c>
      <c r="F48" s="49">
        <f t="shared" ca="1" si="5"/>
        <v>121.87280630209104</v>
      </c>
      <c r="G48" s="27"/>
      <c r="H48" s="2"/>
      <c r="I48" s="2"/>
      <c r="J48" s="2"/>
      <c r="K48" s="2"/>
      <c r="L48" s="2"/>
    </row>
    <row r="49" spans="1:12" ht="54" customHeight="1" outlineLevel="1" x14ac:dyDescent="0.25">
      <c r="A49" s="9" t="s">
        <v>78</v>
      </c>
      <c r="B49" s="34" t="s">
        <v>79</v>
      </c>
      <c r="C49" s="47">
        <v>2450000</v>
      </c>
      <c r="D49" s="47">
        <v>3352000</v>
      </c>
      <c r="E49" s="48">
        <f>D49-C49</f>
        <v>902000</v>
      </c>
      <c r="F49" s="49">
        <f t="shared" ca="1" si="5"/>
        <v>136.81632653061226</v>
      </c>
      <c r="G49" s="27"/>
      <c r="H49" s="2"/>
      <c r="I49" s="2"/>
      <c r="J49" s="2"/>
      <c r="K49" s="2"/>
      <c r="L49" s="2"/>
    </row>
    <row r="50" spans="1:12" ht="27" customHeight="1" x14ac:dyDescent="0.25">
      <c r="A50" s="13" t="s">
        <v>80</v>
      </c>
      <c r="B50" s="33" t="s">
        <v>81</v>
      </c>
      <c r="C50" s="45">
        <f>C51</f>
        <v>1400468.07</v>
      </c>
      <c r="D50" s="46">
        <v>1749197.22</v>
      </c>
      <c r="E50" s="45">
        <f t="shared" si="0"/>
        <v>348729.14999999991</v>
      </c>
      <c r="F50" s="45">
        <f t="shared" ca="1" si="5"/>
        <v>124.9008997398991</v>
      </c>
      <c r="G50" s="27"/>
      <c r="H50" s="2"/>
      <c r="I50" s="2"/>
      <c r="J50" s="2"/>
      <c r="K50" s="2"/>
      <c r="L50" s="2"/>
    </row>
    <row r="51" spans="1:12" ht="27" customHeight="1" outlineLevel="1" x14ac:dyDescent="0.25">
      <c r="A51" s="9" t="s">
        <v>82</v>
      </c>
      <c r="B51" s="34" t="s">
        <v>83</v>
      </c>
      <c r="C51" s="47">
        <v>1400468.07</v>
      </c>
      <c r="D51" s="47">
        <v>1069694.99</v>
      </c>
      <c r="E51" s="48">
        <f t="shared" si="0"/>
        <v>-330773.08000000007</v>
      </c>
      <c r="F51" s="49">
        <f t="shared" ca="1" si="5"/>
        <v>76.381248020884897</v>
      </c>
      <c r="G51" s="27"/>
      <c r="H51" s="2"/>
      <c r="I51" s="2"/>
      <c r="J51" s="2"/>
      <c r="K51" s="2"/>
      <c r="L51" s="2"/>
    </row>
    <row r="52" spans="1:12" s="22" customFormat="1" ht="25.5" outlineLevel="1" x14ac:dyDescent="0.25">
      <c r="A52" s="32" t="s">
        <v>98</v>
      </c>
      <c r="B52" s="38" t="s">
        <v>99</v>
      </c>
      <c r="C52" s="47">
        <v>0</v>
      </c>
      <c r="D52" s="47">
        <v>679502.23</v>
      </c>
      <c r="E52" s="48">
        <f t="shared" si="0"/>
        <v>679502.23</v>
      </c>
      <c r="F52" s="47" t="str">
        <f t="shared" ca="1" si="5"/>
        <v/>
      </c>
      <c r="G52" s="31"/>
    </row>
    <row r="53" spans="1:12" x14ac:dyDescent="0.25">
      <c r="A53" s="10" t="s">
        <v>84</v>
      </c>
      <c r="B53" s="39"/>
      <c r="C53" s="52">
        <f>C7+C11+C17+C19+C21+C26+C30+C32+C35+C37+C40+C43+C45+C50</f>
        <v>114605793.88</v>
      </c>
      <c r="D53" s="52">
        <f>D7+D11+D17+D19+D21+D26+D30+D32+D35+D37+D40+D43+D45+D50</f>
        <v>116467878.06000002</v>
      </c>
      <c r="E53" s="53">
        <f>E7+E11+E17+E19+E21+E26+E30+E32+E35+E37+E40+E43+E45+E50</f>
        <v>1862084.1800000044</v>
      </c>
      <c r="F53" s="52">
        <f t="shared" ca="1" si="5"/>
        <v>101.62477316107574</v>
      </c>
      <c r="G53" s="27"/>
      <c r="H53" s="2"/>
      <c r="I53" s="2"/>
      <c r="J53" s="2"/>
      <c r="K53" s="2"/>
      <c r="L53" s="2"/>
    </row>
    <row r="54" spans="1:12" ht="12.75" customHeight="1" x14ac:dyDescent="0.25">
      <c r="A54" s="11"/>
      <c r="B54" s="6"/>
      <c r="C54" s="42"/>
      <c r="D54" s="43"/>
      <c r="E54" s="44"/>
      <c r="F54" s="43"/>
      <c r="G54" s="2"/>
      <c r="H54" s="2"/>
      <c r="I54" s="2"/>
      <c r="J54" s="2"/>
      <c r="K54" s="2"/>
      <c r="L54" s="2"/>
    </row>
    <row r="55" spans="1:12" ht="12.75" customHeight="1" x14ac:dyDescent="0.25">
      <c r="A55" s="57"/>
      <c r="B55" s="57"/>
      <c r="C55" s="58"/>
      <c r="D55" s="29"/>
      <c r="E55" s="30"/>
      <c r="H55" s="7"/>
      <c r="I55" s="2"/>
      <c r="J55" s="2"/>
      <c r="K55" s="2"/>
      <c r="L55" s="2"/>
    </row>
  </sheetData>
  <mergeCells count="8">
    <mergeCell ref="A2:F2"/>
    <mergeCell ref="F4:F5"/>
    <mergeCell ref="A55:C55"/>
    <mergeCell ref="A4:A5"/>
    <mergeCell ref="B4:B5"/>
    <mergeCell ref="C4:C5"/>
    <mergeCell ref="D4:D5"/>
    <mergeCell ref="E4:E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08BC0C9BD4B4AA9ADC707810E7269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8963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F0108E5F-1C97-46A2-920A-36A4C6923E6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2017-09-27T07:01:08Z</dcterms:created>
  <dcterms:modified xsi:type="dcterms:W3CDTF">2022-04-25T09:11:31Z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