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2\на сайт 4 кв\"/>
    </mc:Choice>
  </mc:AlternateContent>
  <bookViews>
    <workbookView xWindow="0" yWindow="0" windowWidth="21570" windowHeight="7710"/>
  </bookViews>
  <sheets>
    <sheet name="Документ" sheetId="1" r:id="rId1"/>
  </sheets>
  <definedNames>
    <definedName name="_xlnm._FilterDatabase" localSheetId="0" hidden="1">Документ!$A$6:$M$51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51" i="1" l="1"/>
  <c r="F11" i="1"/>
  <c r="E20" i="1"/>
  <c r="E21" i="1"/>
  <c r="E19" i="1"/>
  <c r="E17" i="1"/>
  <c r="E15" i="1"/>
  <c r="E12" i="1"/>
  <c r="E13" i="1"/>
  <c r="E14" i="1"/>
  <c r="F12" i="1"/>
  <c r="F13" i="1"/>
  <c r="F14" i="1"/>
  <c r="F8" i="1"/>
  <c r="F9" i="1"/>
  <c r="F10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7" i="1"/>
  <c r="E9" i="1" l="1"/>
  <c r="E10" i="1"/>
  <c r="E11" i="1"/>
  <c r="E8" i="1"/>
  <c r="E7" i="1"/>
  <c r="E33" i="1" l="1"/>
  <c r="E32" i="1" s="1"/>
  <c r="E48" i="1"/>
  <c r="E47" i="1"/>
  <c r="E50" i="1"/>
  <c r="E49" i="1" s="1"/>
  <c r="E44" i="1"/>
  <c r="E45" i="1"/>
  <c r="E43" i="1"/>
  <c r="E41" i="1"/>
  <c r="E40" i="1" s="1"/>
  <c r="E36" i="1"/>
  <c r="E37" i="1"/>
  <c r="E38" i="1"/>
  <c r="E39" i="1"/>
  <c r="E35" i="1"/>
  <c r="E29" i="1"/>
  <c r="E30" i="1"/>
  <c r="E31" i="1"/>
  <c r="E28" i="1"/>
  <c r="E24" i="1"/>
  <c r="E25" i="1"/>
  <c r="E26" i="1"/>
  <c r="E23" i="1"/>
  <c r="E16" i="1"/>
  <c r="E46" i="1" l="1"/>
  <c r="E34" i="1"/>
  <c r="E18" i="1"/>
  <c r="E22" i="1"/>
  <c r="E27" i="1"/>
  <c r="E42" i="1"/>
</calcChain>
</file>

<file path=xl/sharedStrings.xml><?xml version="1.0" encoding="utf-8"?>
<sst xmlns="http://schemas.openxmlformats.org/spreadsheetml/2006/main" count="97" uniqueCount="97">
  <si>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</si>
  <si>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</si>
  <si>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</si>
  <si>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</si>
  <si>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</si>
  <si>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</si>
  <si>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</si>
  <si>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</si>
  <si>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</si>
  <si>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</si>
  <si>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</si>
  <si>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</si>
  <si>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</si>
  <si>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</si>
  <si>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</si>
  <si>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</si>
  <si>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</si>
  <si>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</si>
  <si>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</si>
  <si>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</si>
  <si>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</si>
  <si>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</si>
  <si>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</si>
  <si>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</si>
  <si>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</si>
  <si>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</si>
  <si>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</si>
  <si>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</si>
  <si>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</si>
  <si>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</si>
  <si>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</si>
  <si>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</si>
  <si>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</si>
  <si>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</si>
  <si>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</si>
  <si>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</si>
  <si>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</si>
  <si>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</si>
  <si>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</si>
  <si>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</si>
  <si>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</si>
  <si>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</si>
  <si>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</si>
  <si>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</si>
  <si>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</si>
  <si>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</si>
  <si>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</si>
  <si>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</si>
  <si>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</si>
  <si>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</si>
  <si>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</si>
  <si>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</si>
  <si>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</si>
  <si>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</si>
  <si>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</si>
  <si>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</si>
  <si>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</si>
  <si>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</si>
  <si>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</si>
  <si>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</si>
  <si>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</si>
  <si>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</si>
  <si>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</si>
  <si>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</si>
  <si>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</si>
  <si>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</si>
  <si>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</si>
  <si>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</si>
  <si>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</si>
  <si>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</si>
  <si>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</si>
  <si>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</si>
  <si>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</si>
  <si>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</si>
  <si>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</si>
  <si>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</si>
  <si>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</si>
  <si>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</si>
  <si>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</si>
  <si>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</si>
  <si>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</si>
  <si>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</si>
  <si>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</si>
  <si>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</si>
  <si>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</si>
  <si>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</si>
  <si>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</si>
  <si>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</si>
  <si>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 xml:space="preserve">   Судебная система</t>
  </si>
  <si>
    <t>0105</t>
  </si>
  <si>
    <t>Исполнено за 4 квартал 2021 года</t>
  </si>
  <si>
    <t>Сравнительный анализ исполнения местного бюджета ЗАТО Видяево года в разрезе разделов и подразделов 4 квартал 2022/2021 годов</t>
  </si>
  <si>
    <t>Исполнено за 4 квартал 2022 года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</si>
  <si>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</si>
  <si>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</si>
  <si>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</si>
  <si>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 xml:space="preserve">  Обеспечение проведения выборов и референдумов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</si>
</sst>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5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1" fillId="0" borderId="1" xfId="15" applyNumberFormat="1" applyProtection="1">
      <alignment horizontal="left" wrapText="1"/>
    </xf>
    <xf numFmtId="0" fontId="0" fillId="5" borderId="0" xfId="0" applyFill="1" applyProtection="1">
      <protection locked="0"/>
    </xf>
    <xf numFmtId="49" fontId="5" fillId="0" borderId="9" xfId="10" applyNumberFormat="1" applyFont="1" applyBorder="1" applyProtection="1">
      <alignment horizontal="left" vertical="top" wrapText="1"/>
    </xf>
    <xf numFmtId="49" fontId="1" fillId="0" borderId="9" xfId="10" applyNumberFormat="1" applyBorder="1" applyProtection="1">
      <alignment horizontal="left" vertical="top" wrapText="1"/>
    </xf>
    <xf numFmtId="0" fontId="3" fillId="0" borderId="9" xfId="12" applyNumberFormat="1" applyBorder="1" applyProtection="1">
      <alignment horizontal="left"/>
    </xf>
    <xf numFmtId="0" fontId="1" fillId="0" borderId="1" xfId="8" applyNumberFormat="1" applyBorder="1" applyProtection="1"/>
    <xf numFmtId="0" fontId="0" fillId="0" borderId="1" xfId="0" applyBorder="1" applyProtection="1">
      <protection locked="0"/>
    </xf>
    <xf numFmtId="0" fontId="1" fillId="5" borderId="7" xfId="9" applyNumberFormat="1" applyFill="1" applyBorder="1" applyProtection="1">
      <alignment horizontal="center" vertical="center" shrinkToFit="1"/>
    </xf>
    <xf numFmtId="0" fontId="1" fillId="5" borderId="1" xfId="14" applyNumberFormat="1" applyFill="1" applyBorder="1" applyProtection="1"/>
    <xf numFmtId="4" fontId="5" fillId="5" borderId="8" xfId="14" applyNumberFormat="1" applyFont="1" applyFill="1" applyBorder="1" applyAlignment="1" applyProtection="1">
      <alignment horizontal="right" vertical="top" shrinkToFit="1"/>
    </xf>
    <xf numFmtId="4" fontId="5" fillId="5" borderId="8" xfId="11" applyNumberFormat="1" applyFont="1" applyFill="1" applyBorder="1" applyProtection="1">
      <alignment horizontal="right" vertical="top" shrinkToFit="1"/>
    </xf>
    <xf numFmtId="4" fontId="1" fillId="5" borderId="8" xfId="14" applyNumberFormat="1" applyFill="1" applyBorder="1" applyAlignment="1" applyProtection="1">
      <alignment horizontal="right" vertical="top" shrinkToFit="1"/>
    </xf>
    <xf numFmtId="4" fontId="1" fillId="5" borderId="8" xfId="11" applyNumberFormat="1" applyFill="1" applyBorder="1" applyProtection="1">
      <alignment horizontal="right" vertical="top" shrinkToFit="1"/>
    </xf>
    <xf numFmtId="4" fontId="5" fillId="5" borderId="8" xfId="11" applyFont="1" applyFill="1" applyBorder="1" applyProtection="1">
      <alignment horizontal="right" vertical="top" shrinkToFit="1"/>
    </xf>
    <xf numFmtId="4" fontId="3" fillId="5" borderId="8" xfId="13" applyFill="1" applyBorder="1" applyProtection="1">
      <alignment horizontal="right" vertical="top" shrinkToFit="1"/>
    </xf>
    <xf numFmtId="4" fontId="5" fillId="5" borderId="8" xfId="9" applyNumberFormat="1" applyFont="1" applyFill="1" applyBorder="1" applyAlignment="1" applyProtection="1">
      <alignment horizontal="right" vertical="top" shrinkToFit="1"/>
    </xf>
    <xf numFmtId="10" fontId="1" fillId="0" borderId="1" xfId="2" applyNumberFormat="1" applyProtection="1"/>
    <xf numFmtId="4" fontId="1" fillId="5" borderId="4" xfId="14" applyNumberFormat="1" applyFill="1" applyAlignment="1" applyProtection="1">
      <alignment horizontal="right" vertical="top" shrinkToFit="1"/>
    </xf>
    <xf numFmtId="4" fontId="5" fillId="5" borderId="2" xfId="9" applyNumberFormat="1" applyFont="1" applyFill="1" applyAlignment="1" applyProtection="1">
      <alignment horizontal="right" vertical="top" shrinkToFit="1"/>
    </xf>
    <xf numFmtId="4" fontId="5" fillId="5" borderId="4" xfId="14" applyNumberFormat="1" applyFont="1" applyFill="1" applyAlignment="1" applyProtection="1">
      <alignment horizontal="right" vertical="top" shrinkToFit="1"/>
    </xf>
    <xf numFmtId="4" fontId="1" fillId="5" borderId="1" xfId="14" applyNumberFormat="1" applyFill="1" applyBorder="1" applyAlignment="1" applyProtection="1">
      <alignment horizontal="right" vertical="top" shrinkToFit="1"/>
    </xf>
    <xf numFmtId="4" fontId="3" fillId="5" borderId="8" xfId="14" applyNumberFormat="1" applyFont="1" applyFill="1" applyBorder="1" applyAlignment="1" applyProtection="1">
      <alignment horizontal="right" vertical="top" shrinkToFit="1"/>
    </xf>
    <xf numFmtId="9" fontId="5" fillId="5" borderId="8" xfId="11" applyNumberFormat="1" applyFont="1" applyFill="1" applyBorder="1" applyProtection="1">
      <alignment horizontal="right" vertical="top" shrinkToFit="1"/>
    </xf>
    <xf numFmtId="0" fontId="1" fillId="5" borderId="4" xfId="23" applyNumberFormat="1" applyFont="1" applyFill="1" applyProtection="1"/>
    <xf numFmtId="0" fontId="0" fillId="5" borderId="0" xfId="0" applyFont="1" applyFill="1" applyProtection="1">
      <protection locked="0"/>
    </xf>
    <xf numFmtId="0" fontId="1" fillId="5" borderId="9" xfId="13" applyNumberFormat="1" applyFont="1" applyFill="1" applyBorder="1" applyAlignment="1" applyProtection="1">
      <alignment horizontal="left" vertical="top" wrapText="1"/>
    </xf>
    <xf numFmtId="4" fontId="1" fillId="5" borderId="8" xfId="14" applyNumberFormat="1" applyFont="1" applyFill="1" applyBorder="1" applyAlignment="1" applyProtection="1">
      <alignment horizontal="right" vertical="top" shrinkToFit="1"/>
    </xf>
    <xf numFmtId="0" fontId="1" fillId="5" borderId="2" xfId="13" applyNumberFormat="1" applyFont="1" applyFill="1" applyAlignment="1" applyProtection="1">
      <alignment horizontal="center" vertical="top" wrapText="1"/>
    </xf>
    <xf numFmtId="4" fontId="1" fillId="5" borderId="1" xfId="9" applyNumberFormat="1" applyFill="1" applyBorder="1" applyAlignment="1" applyProtection="1">
      <alignment horizontal="right" vertical="top" shrinkToFit="1"/>
    </xf>
    <xf numFmtId="9" fontId="6" fillId="5" borderId="8" xfId="11" applyNumberFormat="1" applyFont="1" applyFill="1" applyBorder="1" applyProtection="1">
      <alignment horizontal="right" vertical="top" shrinkToFit="1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showGridLines="0" tabSelected="1" workbookViewId="0">
      <pane ySplit="6" topLeftCell="A7" activePane="bottomLeft" state="frozen"/>
      <selection pane="bottomLeft" activeCell="R50" sqref="R50"/>
    </sheetView>
  </sheetViews>
  <sheetFormatPr defaultRowHeight="15" outlineLevelRow="1" x14ac:dyDescent="0.25"/>
  <cols>
    <col min="1" max="1" width="12.42578125" style="13" customWidth="1"/>
    <col min="2" max="2" width="50.7109375" style="1" customWidth="1"/>
    <col min="3" max="3" width="14.7109375" style="16" customWidth="1"/>
    <col min="4" max="6" width="14.42578125" style="16" customWidth="1"/>
    <col min="7" max="12" width="0.140625" style="1" customWidth="1"/>
    <col min="13" max="13" width="13.140625" style="1" customWidth="1"/>
    <col min="14" max="16384" width="9.140625" style="1"/>
  </cols>
  <sheetData>
    <row r="1" spans="1:13" ht="41.25" customHeight="1" x14ac:dyDescent="0.25">
      <c r="A1" s="53" t="s">
        <v>91</v>
      </c>
      <c r="B1" s="54"/>
      <c r="C1" s="54"/>
      <c r="D1" s="54"/>
      <c r="E1" s="54"/>
      <c r="F1" s="54"/>
      <c r="G1" s="3"/>
      <c r="H1" s="3"/>
      <c r="I1" s="3"/>
      <c r="J1" s="3"/>
      <c r="K1" s="3"/>
      <c r="L1" s="3"/>
    </row>
    <row r="2" spans="1:13" ht="18" customHeight="1" x14ac:dyDescent="0.25">
      <c r="A2" s="55"/>
      <c r="B2" s="56"/>
      <c r="C2" s="56"/>
      <c r="D2" s="56"/>
      <c r="E2" s="56"/>
      <c r="F2" s="56"/>
      <c r="G2" s="3"/>
      <c r="H2" s="3"/>
      <c r="I2" s="3"/>
      <c r="J2" s="3"/>
      <c r="K2" s="3"/>
      <c r="L2" s="3"/>
    </row>
    <row r="3" spans="1:13" ht="12.75" customHeight="1" x14ac:dyDescent="0.25">
      <c r="A3" s="57" t="s">
        <v>0</v>
      </c>
      <c r="B3" s="58"/>
      <c r="C3" s="58"/>
      <c r="D3" s="58"/>
      <c r="E3" s="58"/>
      <c r="F3" s="58"/>
      <c r="G3" s="4"/>
      <c r="H3" s="4"/>
      <c r="I3" s="4"/>
      <c r="J3" s="4"/>
      <c r="K3" s="4"/>
      <c r="L3" s="4"/>
    </row>
    <row r="4" spans="1:13" ht="15.2" customHeight="1" x14ac:dyDescent="0.25">
      <c r="A4" s="47" t="s">
        <v>1</v>
      </c>
      <c r="B4" s="49" t="s">
        <v>2</v>
      </c>
      <c r="C4" s="51" t="s">
        <v>90</v>
      </c>
      <c r="D4" s="51" t="s">
        <v>92</v>
      </c>
      <c r="E4" s="51" t="s">
        <v>86</v>
      </c>
      <c r="F4" s="51" t="s">
        <v>87</v>
      </c>
      <c r="G4" s="5"/>
      <c r="H4" s="2"/>
      <c r="I4" s="2"/>
      <c r="J4" s="2"/>
      <c r="K4" s="2"/>
      <c r="L4" s="2"/>
    </row>
    <row r="5" spans="1:13" ht="54" customHeight="1" x14ac:dyDescent="0.25">
      <c r="A5" s="48"/>
      <c r="B5" s="50"/>
      <c r="C5" s="52"/>
      <c r="D5" s="52"/>
      <c r="E5" s="52"/>
      <c r="F5" s="52"/>
      <c r="G5" s="5"/>
      <c r="H5" s="2"/>
      <c r="I5" s="2"/>
      <c r="J5" s="2"/>
      <c r="K5" s="2"/>
      <c r="L5" s="2"/>
    </row>
    <row r="6" spans="1:13" ht="12.75" customHeight="1" x14ac:dyDescent="0.25">
      <c r="A6" s="9">
        <v>1</v>
      </c>
      <c r="B6" s="6">
        <v>2</v>
      </c>
      <c r="C6" s="22">
        <v>3</v>
      </c>
      <c r="D6" s="22">
        <v>4</v>
      </c>
      <c r="E6" s="22">
        <v>5</v>
      </c>
      <c r="F6" s="22">
        <v>6</v>
      </c>
      <c r="G6" s="5"/>
      <c r="H6" s="2"/>
      <c r="I6" s="2"/>
      <c r="J6" s="2"/>
      <c r="K6" s="2"/>
      <c r="L6" s="2"/>
    </row>
    <row r="7" spans="1:13" ht="15" customHeight="1" x14ac:dyDescent="0.25">
      <c r="A7" s="14" t="s">
        <v>3</v>
      </c>
      <c r="B7" s="17" t="s">
        <v>4</v>
      </c>
      <c r="C7" s="36">
        <v>70665919.939999998</v>
      </c>
      <c r="D7" s="24">
        <v>79166911.849999994</v>
      </c>
      <c r="E7" s="25">
        <f>D7-C7</f>
        <v>8500991.9099999964</v>
      </c>
      <c r="F7" s="37">
        <f>D7/C7</f>
        <v>1.1202983265089861</v>
      </c>
      <c r="G7" s="20"/>
      <c r="H7" s="2"/>
      <c r="I7" s="2"/>
      <c r="J7" s="2"/>
      <c r="K7" s="2"/>
      <c r="L7" s="2"/>
      <c r="M7" s="31"/>
    </row>
    <row r="8" spans="1:13" ht="40.5" customHeight="1" outlineLevel="1" x14ac:dyDescent="0.25">
      <c r="A8" s="10" t="s">
        <v>5</v>
      </c>
      <c r="B8" s="18" t="s">
        <v>6</v>
      </c>
      <c r="C8" s="26">
        <v>2454000</v>
      </c>
      <c r="D8" s="26">
        <v>2908580.75</v>
      </c>
      <c r="E8" s="27">
        <f>D8-C8</f>
        <v>454580.75</v>
      </c>
      <c r="F8" s="44">
        <f t="shared" ref="F8:F51" si="0">D8/C8</f>
        <v>1.1852407294213529</v>
      </c>
      <c r="G8" s="20"/>
      <c r="H8" s="2"/>
      <c r="I8" s="2"/>
      <c r="J8" s="2"/>
      <c r="K8" s="2"/>
      <c r="L8" s="2"/>
      <c r="M8" s="2"/>
    </row>
    <row r="9" spans="1:13" ht="40.5" customHeight="1" outlineLevel="1" x14ac:dyDescent="0.25">
      <c r="A9" s="10" t="s">
        <v>7</v>
      </c>
      <c r="B9" s="18" t="s">
        <v>8</v>
      </c>
      <c r="C9" s="26">
        <v>6981824.6799999997</v>
      </c>
      <c r="D9" s="26">
        <v>5454577.6699999999</v>
      </c>
      <c r="E9" s="27">
        <f t="shared" ref="E9:E15" si="1">D9-C9</f>
        <v>-1527247.0099999998</v>
      </c>
      <c r="F9" s="44">
        <f t="shared" si="0"/>
        <v>0.78125388705692911</v>
      </c>
      <c r="G9" s="20"/>
      <c r="H9" s="2"/>
      <c r="I9" s="2"/>
      <c r="J9" s="2"/>
      <c r="K9" s="2"/>
      <c r="L9" s="2"/>
      <c r="M9" s="2"/>
    </row>
    <row r="10" spans="1:13" ht="54" customHeight="1" outlineLevel="1" x14ac:dyDescent="0.25">
      <c r="A10" s="10" t="s">
        <v>9</v>
      </c>
      <c r="B10" s="18" t="s">
        <v>10</v>
      </c>
      <c r="C10" s="26">
        <v>36681227.299999997</v>
      </c>
      <c r="D10" s="26">
        <v>44136310.090000004</v>
      </c>
      <c r="E10" s="27">
        <f t="shared" si="1"/>
        <v>7455082.7900000066</v>
      </c>
      <c r="F10" s="44">
        <f t="shared" si="0"/>
        <v>1.2032397315669972</v>
      </c>
      <c r="G10" s="20"/>
      <c r="H10" s="2"/>
      <c r="I10" s="2"/>
      <c r="J10" s="2"/>
      <c r="K10" s="2"/>
      <c r="L10" s="2"/>
      <c r="M10" s="2"/>
    </row>
    <row r="11" spans="1:13" ht="19.5" customHeight="1" outlineLevel="1" x14ac:dyDescent="0.25">
      <c r="A11" s="10" t="s">
        <v>89</v>
      </c>
      <c r="B11" s="18" t="s">
        <v>88</v>
      </c>
      <c r="C11" s="26">
        <v>640.57000000000005</v>
      </c>
      <c r="D11" s="26">
        <v>4080</v>
      </c>
      <c r="E11" s="27">
        <f t="shared" si="1"/>
        <v>3439.43</v>
      </c>
      <c r="F11" s="44">
        <f>D11/C11</f>
        <v>6.3693273178575325</v>
      </c>
      <c r="G11" s="20"/>
      <c r="H11" s="2"/>
      <c r="I11" s="2"/>
      <c r="J11" s="2"/>
      <c r="K11" s="2"/>
      <c r="L11" s="2"/>
      <c r="M11" s="2"/>
    </row>
    <row r="12" spans="1:13" s="39" customFormat="1" ht="38.25" outlineLevel="1" x14ac:dyDescent="0.25">
      <c r="A12" s="42" t="s">
        <v>93</v>
      </c>
      <c r="B12" s="40" t="s">
        <v>94</v>
      </c>
      <c r="C12" s="41">
        <v>0</v>
      </c>
      <c r="D12" s="41">
        <v>3954677.59</v>
      </c>
      <c r="E12" s="27">
        <f t="shared" si="1"/>
        <v>3954677.59</v>
      </c>
      <c r="F12" s="44" t="e">
        <f t="shared" si="0"/>
        <v>#DIV/0!</v>
      </c>
      <c r="G12" s="38"/>
    </row>
    <row r="13" spans="1:13" s="39" customFormat="1" outlineLevel="1" x14ac:dyDescent="0.25">
      <c r="A13" s="42" t="s">
        <v>95</v>
      </c>
      <c r="B13" s="40" t="s">
        <v>96</v>
      </c>
      <c r="C13" s="41">
        <v>0</v>
      </c>
      <c r="D13" s="41">
        <v>1000000</v>
      </c>
      <c r="E13" s="27">
        <f t="shared" si="1"/>
        <v>1000000</v>
      </c>
      <c r="F13" s="44" t="e">
        <f t="shared" si="0"/>
        <v>#DIV/0!</v>
      </c>
      <c r="G13" s="38"/>
    </row>
    <row r="14" spans="1:13" ht="15" customHeight="1" outlineLevel="1" x14ac:dyDescent="0.25">
      <c r="A14" s="10" t="s">
        <v>11</v>
      </c>
      <c r="B14" s="18" t="s">
        <v>12</v>
      </c>
      <c r="C14" s="26">
        <v>0</v>
      </c>
      <c r="D14" s="32">
        <v>0</v>
      </c>
      <c r="E14" s="27">
        <f t="shared" si="1"/>
        <v>0</v>
      </c>
      <c r="F14" s="44" t="e">
        <f t="shared" si="0"/>
        <v>#DIV/0!</v>
      </c>
      <c r="G14" s="20"/>
      <c r="H14" s="2"/>
      <c r="I14" s="2"/>
      <c r="J14" s="2"/>
      <c r="K14" s="2"/>
      <c r="L14" s="2"/>
      <c r="M14" s="2"/>
    </row>
    <row r="15" spans="1:13" ht="15" customHeight="1" outlineLevel="1" x14ac:dyDescent="0.25">
      <c r="A15" s="10" t="s">
        <v>13</v>
      </c>
      <c r="B15" s="18" t="s">
        <v>14</v>
      </c>
      <c r="C15" s="26">
        <v>24548227.390000001</v>
      </c>
      <c r="D15" s="32">
        <v>21708685.75</v>
      </c>
      <c r="E15" s="27">
        <f t="shared" si="1"/>
        <v>-2839541.6400000006</v>
      </c>
      <c r="F15" s="44">
        <f t="shared" si="0"/>
        <v>0.88432803742250166</v>
      </c>
      <c r="G15" s="20"/>
      <c r="H15" s="2"/>
      <c r="I15" s="2"/>
      <c r="J15" s="2"/>
      <c r="K15" s="2"/>
      <c r="L15" s="2"/>
      <c r="M15" s="2"/>
    </row>
    <row r="16" spans="1:13" ht="15" customHeight="1" x14ac:dyDescent="0.25">
      <c r="A16" s="14" t="s">
        <v>15</v>
      </c>
      <c r="B16" s="17" t="s">
        <v>16</v>
      </c>
      <c r="C16" s="36">
        <v>496700</v>
      </c>
      <c r="D16" s="34">
        <v>1235146.78</v>
      </c>
      <c r="E16" s="28">
        <f>E17</f>
        <v>738446.78</v>
      </c>
      <c r="F16" s="37">
        <f t="shared" si="0"/>
        <v>2.4867058184014494</v>
      </c>
      <c r="G16" s="20"/>
      <c r="H16" s="2"/>
      <c r="I16" s="2"/>
      <c r="J16" s="2"/>
      <c r="K16" s="2"/>
      <c r="L16" s="2"/>
      <c r="M16" s="2"/>
    </row>
    <row r="17" spans="1:13" ht="15" customHeight="1" outlineLevel="1" x14ac:dyDescent="0.25">
      <c r="A17" s="10" t="s">
        <v>17</v>
      </c>
      <c r="B17" s="18" t="s">
        <v>18</v>
      </c>
      <c r="C17" s="26">
        <v>496700</v>
      </c>
      <c r="D17" s="32">
        <v>1235146.78</v>
      </c>
      <c r="E17" s="27">
        <f>D17-C17</f>
        <v>738446.78</v>
      </c>
      <c r="F17" s="44">
        <f t="shared" si="0"/>
        <v>2.4867058184014494</v>
      </c>
      <c r="G17" s="20"/>
      <c r="H17" s="2"/>
      <c r="I17" s="2"/>
      <c r="J17" s="2"/>
      <c r="K17" s="2"/>
      <c r="L17" s="2"/>
      <c r="M17" s="2"/>
    </row>
    <row r="18" spans="1:13" ht="27" customHeight="1" x14ac:dyDescent="0.25">
      <c r="A18" s="14" t="s">
        <v>19</v>
      </c>
      <c r="B18" s="17" t="s">
        <v>20</v>
      </c>
      <c r="C18" s="36">
        <v>20602993.43</v>
      </c>
      <c r="D18" s="34">
        <v>22485428.550000001</v>
      </c>
      <c r="E18" s="28">
        <f>E19+E20+E21</f>
        <v>1882435.120000001</v>
      </c>
      <c r="F18" s="37">
        <f t="shared" si="0"/>
        <v>1.0913670688871351</v>
      </c>
      <c r="G18" s="20"/>
      <c r="H18" s="2"/>
      <c r="I18" s="2"/>
      <c r="J18" s="2"/>
      <c r="K18" s="2"/>
      <c r="L18" s="2"/>
      <c r="M18" s="2"/>
    </row>
    <row r="19" spans="1:13" ht="15" customHeight="1" outlineLevel="1" x14ac:dyDescent="0.25">
      <c r="A19" s="10" t="s">
        <v>21</v>
      </c>
      <c r="B19" s="18" t="s">
        <v>22</v>
      </c>
      <c r="C19" s="26">
        <v>1120010</v>
      </c>
      <c r="D19" s="32">
        <v>1447967</v>
      </c>
      <c r="E19" s="27">
        <f>D19-C19</f>
        <v>327957</v>
      </c>
      <c r="F19" s="44">
        <f t="shared" si="0"/>
        <v>1.2928161355702181</v>
      </c>
      <c r="G19" s="20"/>
      <c r="H19" s="2"/>
      <c r="I19" s="2"/>
      <c r="J19" s="2"/>
      <c r="K19" s="2"/>
      <c r="L19" s="2"/>
      <c r="M19" s="2"/>
    </row>
    <row r="20" spans="1:13" ht="40.5" customHeight="1" outlineLevel="1" x14ac:dyDescent="0.25">
      <c r="A20" s="10" t="s">
        <v>23</v>
      </c>
      <c r="B20" s="18" t="s">
        <v>24</v>
      </c>
      <c r="C20" s="26">
        <v>19233983.43</v>
      </c>
      <c r="D20" s="32">
        <v>20794461.550000001</v>
      </c>
      <c r="E20" s="27">
        <f t="shared" ref="E20:E21" si="2">D20-C20</f>
        <v>1560478.120000001</v>
      </c>
      <c r="F20" s="44">
        <f t="shared" si="0"/>
        <v>1.0811313020872246</v>
      </c>
      <c r="G20" s="20"/>
      <c r="H20" s="2"/>
      <c r="I20" s="2"/>
      <c r="J20" s="2"/>
      <c r="K20" s="2"/>
      <c r="L20" s="2"/>
      <c r="M20" s="2"/>
    </row>
    <row r="21" spans="1:13" ht="27" customHeight="1" outlineLevel="1" x14ac:dyDescent="0.25">
      <c r="A21" s="10" t="s">
        <v>25</v>
      </c>
      <c r="B21" s="18" t="s">
        <v>26</v>
      </c>
      <c r="C21" s="26">
        <v>249000</v>
      </c>
      <c r="D21" s="32">
        <v>243000</v>
      </c>
      <c r="E21" s="27">
        <f t="shared" si="2"/>
        <v>-6000</v>
      </c>
      <c r="F21" s="44">
        <f t="shared" si="0"/>
        <v>0.97590361445783136</v>
      </c>
      <c r="G21" s="20"/>
      <c r="H21" s="2"/>
      <c r="I21" s="2"/>
      <c r="J21" s="2"/>
      <c r="K21" s="2"/>
      <c r="L21" s="2"/>
      <c r="M21" s="2"/>
    </row>
    <row r="22" spans="1:13" ht="15" customHeight="1" x14ac:dyDescent="0.25">
      <c r="A22" s="14" t="s">
        <v>27</v>
      </c>
      <c r="B22" s="17" t="s">
        <v>28</v>
      </c>
      <c r="C22" s="36">
        <v>22364482.690000001</v>
      </c>
      <c r="D22" s="34">
        <v>22649475.66</v>
      </c>
      <c r="E22" s="25">
        <f>E23+E24+E25+E26</f>
        <v>284992.96999999729</v>
      </c>
      <c r="F22" s="37">
        <f t="shared" si="0"/>
        <v>1.0127431058410947</v>
      </c>
      <c r="G22" s="20"/>
      <c r="H22" s="2"/>
      <c r="I22" s="2"/>
      <c r="J22" s="2"/>
      <c r="K22" s="2"/>
      <c r="L22" s="2"/>
      <c r="M22" s="2"/>
    </row>
    <row r="23" spans="1:13" ht="15" customHeight="1" outlineLevel="1" x14ac:dyDescent="0.25">
      <c r="A23" s="10" t="s">
        <v>29</v>
      </c>
      <c r="B23" s="18" t="s">
        <v>30</v>
      </c>
      <c r="C23" s="26">
        <v>153400</v>
      </c>
      <c r="D23" s="32">
        <v>273971</v>
      </c>
      <c r="E23" s="27">
        <f>D23-C23</f>
        <v>120571</v>
      </c>
      <c r="F23" s="44">
        <f t="shared" si="0"/>
        <v>1.7859908735332464</v>
      </c>
      <c r="G23" s="20"/>
      <c r="H23" s="2"/>
      <c r="I23" s="2"/>
      <c r="J23" s="2"/>
      <c r="K23" s="2"/>
      <c r="L23" s="2"/>
      <c r="M23" s="2"/>
    </row>
    <row r="24" spans="1:13" ht="15" customHeight="1" outlineLevel="1" x14ac:dyDescent="0.25">
      <c r="A24" s="10" t="s">
        <v>31</v>
      </c>
      <c r="B24" s="18" t="s">
        <v>32</v>
      </c>
      <c r="C24" s="26">
        <v>22106333.420000002</v>
      </c>
      <c r="D24" s="32">
        <v>22316404.789999999</v>
      </c>
      <c r="E24" s="27">
        <f t="shared" ref="E24:E26" si="3">D24-C24</f>
        <v>210071.36999999732</v>
      </c>
      <c r="F24" s="44">
        <f t="shared" si="0"/>
        <v>1.0095027685509321</v>
      </c>
      <c r="G24" s="20"/>
      <c r="H24" s="2"/>
      <c r="I24" s="2"/>
      <c r="J24" s="2"/>
      <c r="K24" s="2"/>
      <c r="L24" s="2"/>
      <c r="M24" s="2"/>
    </row>
    <row r="25" spans="1:13" ht="15" customHeight="1" outlineLevel="1" x14ac:dyDescent="0.25">
      <c r="A25" s="10" t="s">
        <v>33</v>
      </c>
      <c r="B25" s="18" t="s">
        <v>34</v>
      </c>
      <c r="C25" s="26">
        <v>30700</v>
      </c>
      <c r="D25" s="32">
        <v>31928</v>
      </c>
      <c r="E25" s="27">
        <f t="shared" si="3"/>
        <v>1228</v>
      </c>
      <c r="F25" s="44">
        <f t="shared" si="0"/>
        <v>1.04</v>
      </c>
      <c r="G25" s="20"/>
      <c r="H25" s="2"/>
      <c r="I25" s="2"/>
      <c r="J25" s="2"/>
      <c r="K25" s="2"/>
      <c r="L25" s="2"/>
      <c r="M25" s="2"/>
    </row>
    <row r="26" spans="1:13" ht="15" customHeight="1" outlineLevel="1" x14ac:dyDescent="0.25">
      <c r="A26" s="10" t="s">
        <v>35</v>
      </c>
      <c r="B26" s="18" t="s">
        <v>36</v>
      </c>
      <c r="C26" s="26">
        <v>74049.27</v>
      </c>
      <c r="D26" s="32">
        <v>27171.87</v>
      </c>
      <c r="E26" s="27">
        <f t="shared" si="3"/>
        <v>-46877.400000000009</v>
      </c>
      <c r="F26" s="44">
        <f t="shared" si="0"/>
        <v>0.36694311773769001</v>
      </c>
      <c r="G26" s="20"/>
      <c r="H26" s="2"/>
      <c r="I26" s="2"/>
      <c r="J26" s="2"/>
      <c r="K26" s="2"/>
      <c r="L26" s="2"/>
      <c r="M26" s="2"/>
    </row>
    <row r="27" spans="1:13" ht="15" customHeight="1" x14ac:dyDescent="0.25">
      <c r="A27" s="14" t="s">
        <v>37</v>
      </c>
      <c r="B27" s="17" t="s">
        <v>38</v>
      </c>
      <c r="C27" s="36">
        <v>158114447.72</v>
      </c>
      <c r="D27" s="34">
        <v>182929238.22999999</v>
      </c>
      <c r="E27" s="25">
        <f>E28+E29+E30+E31</f>
        <v>24814790.509999998</v>
      </c>
      <c r="F27" s="37">
        <f t="shared" si="0"/>
        <v>1.1569419548170812</v>
      </c>
      <c r="G27" s="20"/>
      <c r="H27" s="2"/>
      <c r="I27" s="2"/>
      <c r="J27" s="2"/>
      <c r="K27" s="2"/>
      <c r="L27" s="2"/>
      <c r="M27" s="2"/>
    </row>
    <row r="28" spans="1:13" ht="15" customHeight="1" outlineLevel="1" x14ac:dyDescent="0.25">
      <c r="A28" s="10" t="s">
        <v>39</v>
      </c>
      <c r="B28" s="18" t="s">
        <v>40</v>
      </c>
      <c r="C28" s="26">
        <v>70857932.790000007</v>
      </c>
      <c r="D28" s="32">
        <v>13299929.699999999</v>
      </c>
      <c r="E28" s="27">
        <f>D28-C28</f>
        <v>-57558003.090000004</v>
      </c>
      <c r="F28" s="44">
        <f t="shared" si="0"/>
        <v>0.18769852825676822</v>
      </c>
      <c r="G28" s="20"/>
      <c r="H28" s="2"/>
      <c r="I28" s="2"/>
      <c r="J28" s="2"/>
      <c r="K28" s="2"/>
      <c r="L28" s="2"/>
      <c r="M28" s="2"/>
    </row>
    <row r="29" spans="1:13" ht="15" customHeight="1" outlineLevel="1" x14ac:dyDescent="0.25">
      <c r="A29" s="10" t="s">
        <v>41</v>
      </c>
      <c r="B29" s="18" t="s">
        <v>42</v>
      </c>
      <c r="C29" s="26">
        <v>8987581.2300000004</v>
      </c>
      <c r="D29" s="32">
        <v>28618627.699999999</v>
      </c>
      <c r="E29" s="27">
        <f t="shared" ref="E29:E31" si="4">D29-C29</f>
        <v>19631046.469999999</v>
      </c>
      <c r="F29" s="44">
        <f t="shared" si="0"/>
        <v>3.1842413400918992</v>
      </c>
      <c r="G29" s="20"/>
      <c r="H29" s="2"/>
      <c r="I29" s="2"/>
      <c r="J29" s="2"/>
      <c r="K29" s="2"/>
      <c r="L29" s="2"/>
      <c r="M29" s="2"/>
    </row>
    <row r="30" spans="1:13" ht="15" customHeight="1" outlineLevel="1" x14ac:dyDescent="0.25">
      <c r="A30" s="10" t="s">
        <v>43</v>
      </c>
      <c r="B30" s="18" t="s">
        <v>44</v>
      </c>
      <c r="C30" s="26">
        <v>18515956.670000002</v>
      </c>
      <c r="D30" s="32">
        <v>62664322.32</v>
      </c>
      <c r="E30" s="27">
        <f t="shared" si="4"/>
        <v>44148365.649999999</v>
      </c>
      <c r="F30" s="44">
        <f t="shared" si="0"/>
        <v>3.3843415944869997</v>
      </c>
      <c r="G30" s="20"/>
      <c r="H30" s="2"/>
      <c r="I30" s="2"/>
      <c r="J30" s="2"/>
      <c r="K30" s="2"/>
      <c r="L30" s="2"/>
      <c r="M30" s="2"/>
    </row>
    <row r="31" spans="1:13" ht="27" customHeight="1" outlineLevel="1" x14ac:dyDescent="0.25">
      <c r="A31" s="10" t="s">
        <v>45</v>
      </c>
      <c r="B31" s="18" t="s">
        <v>46</v>
      </c>
      <c r="C31" s="26">
        <v>59752977.030000001</v>
      </c>
      <c r="D31" s="32">
        <v>78346358.510000005</v>
      </c>
      <c r="E31" s="27">
        <f t="shared" si="4"/>
        <v>18593381.480000004</v>
      </c>
      <c r="F31" s="44">
        <f t="shared" si="0"/>
        <v>1.3111707969071547</v>
      </c>
      <c r="G31" s="20"/>
      <c r="H31" s="2"/>
      <c r="I31" s="2"/>
      <c r="J31" s="2"/>
      <c r="K31" s="2"/>
      <c r="L31" s="2"/>
      <c r="M31" s="2"/>
    </row>
    <row r="32" spans="1:13" ht="15" customHeight="1" x14ac:dyDescent="0.25">
      <c r="A32" s="14" t="s">
        <v>47</v>
      </c>
      <c r="B32" s="17" t="s">
        <v>48</v>
      </c>
      <c r="C32" s="36">
        <v>15000</v>
      </c>
      <c r="D32" s="34">
        <v>0</v>
      </c>
      <c r="E32" s="25">
        <f>E33</f>
        <v>-15000</v>
      </c>
      <c r="F32" s="37">
        <f t="shared" si="0"/>
        <v>0</v>
      </c>
      <c r="G32" s="20"/>
      <c r="H32" s="2"/>
      <c r="I32" s="2"/>
      <c r="J32" s="2"/>
      <c r="K32" s="2"/>
      <c r="L32" s="2"/>
      <c r="M32" s="2"/>
    </row>
    <row r="33" spans="1:13" ht="15" customHeight="1" outlineLevel="1" x14ac:dyDescent="0.25">
      <c r="A33" s="10" t="s">
        <v>49</v>
      </c>
      <c r="B33" s="18" t="s">
        <v>50</v>
      </c>
      <c r="C33" s="26">
        <v>15000</v>
      </c>
      <c r="D33" s="32">
        <v>0</v>
      </c>
      <c r="E33" s="27">
        <f>D33-C33</f>
        <v>-15000</v>
      </c>
      <c r="F33" s="44">
        <f t="shared" si="0"/>
        <v>0</v>
      </c>
      <c r="G33" s="20"/>
      <c r="H33" s="2"/>
      <c r="I33" s="2"/>
      <c r="J33" s="2"/>
      <c r="K33" s="2"/>
      <c r="L33" s="2"/>
      <c r="M33" s="2"/>
    </row>
    <row r="34" spans="1:13" ht="15" customHeight="1" x14ac:dyDescent="0.25">
      <c r="A34" s="14" t="s">
        <v>51</v>
      </c>
      <c r="B34" s="17" t="s">
        <v>52</v>
      </c>
      <c r="C34" s="36">
        <v>281977671.12</v>
      </c>
      <c r="D34" s="34">
        <v>308115078.19</v>
      </c>
      <c r="E34" s="25">
        <f>E35+E36+E37+E38+E39</f>
        <v>26137407.07</v>
      </c>
      <c r="F34" s="37">
        <f t="shared" si="0"/>
        <v>1.0926931801592077</v>
      </c>
      <c r="G34" s="20"/>
      <c r="H34" s="2"/>
      <c r="I34" s="2"/>
      <c r="J34" s="2"/>
      <c r="K34" s="2"/>
      <c r="L34" s="2"/>
      <c r="M34" s="2"/>
    </row>
    <row r="35" spans="1:13" ht="15" customHeight="1" outlineLevel="1" x14ac:dyDescent="0.25">
      <c r="A35" s="10" t="s">
        <v>53</v>
      </c>
      <c r="B35" s="18" t="s">
        <v>54</v>
      </c>
      <c r="C35" s="26">
        <v>106181743.95</v>
      </c>
      <c r="D35" s="32">
        <v>106215996.05</v>
      </c>
      <c r="E35" s="27">
        <f>D35-C35</f>
        <v>34252.09999999404</v>
      </c>
      <c r="F35" s="44">
        <f t="shared" si="0"/>
        <v>1.00032257993442</v>
      </c>
      <c r="G35" s="20"/>
      <c r="H35" s="2"/>
      <c r="I35" s="2"/>
      <c r="J35" s="2"/>
      <c r="K35" s="2"/>
      <c r="L35" s="2"/>
      <c r="M35" s="2"/>
    </row>
    <row r="36" spans="1:13" ht="15" customHeight="1" outlineLevel="1" x14ac:dyDescent="0.25">
      <c r="A36" s="10" t="s">
        <v>55</v>
      </c>
      <c r="B36" s="18" t="s">
        <v>56</v>
      </c>
      <c r="C36" s="26">
        <v>119352793.2</v>
      </c>
      <c r="D36" s="32">
        <v>138872412.52000001</v>
      </c>
      <c r="E36" s="27">
        <f t="shared" ref="E36:E39" si="5">D36-C36</f>
        <v>19519619.320000008</v>
      </c>
      <c r="F36" s="44">
        <f t="shared" si="0"/>
        <v>1.1635455593175008</v>
      </c>
      <c r="G36" s="20"/>
      <c r="H36" s="2"/>
      <c r="I36" s="2"/>
      <c r="J36" s="2"/>
      <c r="K36" s="2"/>
      <c r="L36" s="2"/>
      <c r="M36" s="2"/>
    </row>
    <row r="37" spans="1:13" ht="15" customHeight="1" outlineLevel="1" x14ac:dyDescent="0.25">
      <c r="A37" s="10" t="s">
        <v>57</v>
      </c>
      <c r="B37" s="18" t="s">
        <v>58</v>
      </c>
      <c r="C37" s="26">
        <v>34051149.710000001</v>
      </c>
      <c r="D37" s="32">
        <v>33255954.34</v>
      </c>
      <c r="E37" s="27">
        <f t="shared" si="5"/>
        <v>-795195.37000000104</v>
      </c>
      <c r="F37" s="44">
        <f t="shared" si="0"/>
        <v>0.97664703316121892</v>
      </c>
      <c r="G37" s="20"/>
      <c r="H37" s="2"/>
      <c r="I37" s="2"/>
      <c r="J37" s="2"/>
      <c r="K37" s="2"/>
      <c r="L37" s="2"/>
      <c r="M37" s="2"/>
    </row>
    <row r="38" spans="1:13" ht="15" customHeight="1" outlineLevel="1" x14ac:dyDescent="0.25">
      <c r="A38" s="10" t="s">
        <v>59</v>
      </c>
      <c r="B38" s="18" t="s">
        <v>60</v>
      </c>
      <c r="C38" s="26">
        <v>1418817.74</v>
      </c>
      <c r="D38" s="32">
        <v>8923177.8699999992</v>
      </c>
      <c r="E38" s="27">
        <f t="shared" si="5"/>
        <v>7504360.129999999</v>
      </c>
      <c r="F38" s="44">
        <f t="shared" si="0"/>
        <v>6.289164293928267</v>
      </c>
      <c r="G38" s="20"/>
      <c r="H38" s="2"/>
      <c r="I38" s="2"/>
      <c r="J38" s="2"/>
      <c r="K38" s="2"/>
      <c r="L38" s="2"/>
      <c r="M38" s="2"/>
    </row>
    <row r="39" spans="1:13" ht="15" customHeight="1" outlineLevel="1" x14ac:dyDescent="0.25">
      <c r="A39" s="10" t="s">
        <v>61</v>
      </c>
      <c r="B39" s="18" t="s">
        <v>62</v>
      </c>
      <c r="C39" s="26">
        <v>20973166.52</v>
      </c>
      <c r="D39" s="32">
        <v>20847537.41</v>
      </c>
      <c r="E39" s="27">
        <f t="shared" si="5"/>
        <v>-125629.1099999994</v>
      </c>
      <c r="F39" s="44">
        <f t="shared" si="0"/>
        <v>0.99401000750744051</v>
      </c>
      <c r="G39" s="20"/>
      <c r="H39" s="2"/>
      <c r="I39" s="2"/>
      <c r="J39" s="2"/>
      <c r="K39" s="2"/>
      <c r="L39" s="2"/>
      <c r="M39" s="2"/>
    </row>
    <row r="40" spans="1:13" ht="15" customHeight="1" x14ac:dyDescent="0.25">
      <c r="A40" s="14" t="s">
        <v>63</v>
      </c>
      <c r="B40" s="17" t="s">
        <v>64</v>
      </c>
      <c r="C40" s="36">
        <v>12731071.310000001</v>
      </c>
      <c r="D40" s="34">
        <v>14623274.66</v>
      </c>
      <c r="E40" s="25">
        <f>E41</f>
        <v>1892203.3499999996</v>
      </c>
      <c r="F40" s="37">
        <f t="shared" si="0"/>
        <v>1.1486287606066359</v>
      </c>
      <c r="G40" s="20"/>
      <c r="H40" s="2"/>
      <c r="I40" s="2"/>
      <c r="J40" s="2"/>
      <c r="K40" s="2"/>
      <c r="L40" s="2"/>
      <c r="M40" s="2"/>
    </row>
    <row r="41" spans="1:13" ht="15" customHeight="1" outlineLevel="1" x14ac:dyDescent="0.25">
      <c r="A41" s="10" t="s">
        <v>65</v>
      </c>
      <c r="B41" s="18" t="s">
        <v>66</v>
      </c>
      <c r="C41" s="26">
        <v>12731071.310000001</v>
      </c>
      <c r="D41" s="32">
        <v>14623274.66</v>
      </c>
      <c r="E41" s="27">
        <f>D41-C41</f>
        <v>1892203.3499999996</v>
      </c>
      <c r="F41" s="44">
        <f t="shared" si="0"/>
        <v>1.1486287606066359</v>
      </c>
      <c r="G41" s="20"/>
      <c r="H41" s="2"/>
      <c r="I41" s="2"/>
      <c r="J41" s="2"/>
      <c r="K41" s="2"/>
      <c r="L41" s="2"/>
      <c r="M41" s="2"/>
    </row>
    <row r="42" spans="1:13" ht="15" customHeight="1" x14ac:dyDescent="0.25">
      <c r="A42" s="14" t="s">
        <v>67</v>
      </c>
      <c r="B42" s="17" t="s">
        <v>68</v>
      </c>
      <c r="C42" s="36">
        <v>19411071.300000001</v>
      </c>
      <c r="D42" s="34">
        <v>20048147.210000001</v>
      </c>
      <c r="E42" s="25">
        <f>E43+E44+E45</f>
        <v>637075.90999999875</v>
      </c>
      <c r="F42" s="37">
        <f t="shared" si="0"/>
        <v>1.0328202343989124</v>
      </c>
      <c r="G42" s="20"/>
      <c r="H42" s="2"/>
      <c r="I42" s="2"/>
      <c r="J42" s="2"/>
      <c r="K42" s="2"/>
      <c r="L42" s="2"/>
      <c r="M42" s="2"/>
    </row>
    <row r="43" spans="1:13" ht="15" customHeight="1" outlineLevel="1" x14ac:dyDescent="0.25">
      <c r="A43" s="10" t="s">
        <v>69</v>
      </c>
      <c r="B43" s="18" t="s">
        <v>70</v>
      </c>
      <c r="C43" s="26">
        <v>98908.42</v>
      </c>
      <c r="D43" s="32">
        <v>58146.36</v>
      </c>
      <c r="E43" s="27">
        <f>D43-C43</f>
        <v>-40762.06</v>
      </c>
      <c r="F43" s="44">
        <f t="shared" si="0"/>
        <v>0.58788078911785269</v>
      </c>
      <c r="G43" s="20"/>
      <c r="H43" s="2"/>
      <c r="I43" s="2"/>
      <c r="J43" s="2"/>
      <c r="K43" s="2"/>
      <c r="L43" s="2"/>
      <c r="M43" s="2"/>
    </row>
    <row r="44" spans="1:13" ht="15" customHeight="1" outlineLevel="1" x14ac:dyDescent="0.25">
      <c r="A44" s="10" t="s">
        <v>71</v>
      </c>
      <c r="B44" s="18" t="s">
        <v>72</v>
      </c>
      <c r="C44" s="26">
        <v>11283464.4</v>
      </c>
      <c r="D44" s="32">
        <v>11259553.9</v>
      </c>
      <c r="E44" s="27">
        <f t="shared" ref="E44:E45" si="6">D44-C44</f>
        <v>-23910.5</v>
      </c>
      <c r="F44" s="44">
        <f t="shared" si="0"/>
        <v>0.99788092564904096</v>
      </c>
      <c r="G44" s="20"/>
      <c r="H44" s="2"/>
      <c r="I44" s="2"/>
      <c r="J44" s="2"/>
      <c r="K44" s="2"/>
      <c r="L44" s="2"/>
      <c r="M44" s="2"/>
    </row>
    <row r="45" spans="1:13" ht="15" customHeight="1" outlineLevel="1" x14ac:dyDescent="0.25">
      <c r="A45" s="10" t="s">
        <v>73</v>
      </c>
      <c r="B45" s="18" t="s">
        <v>74</v>
      </c>
      <c r="C45" s="26">
        <v>8028698.4800000004</v>
      </c>
      <c r="D45" s="32">
        <v>8730446.9499999993</v>
      </c>
      <c r="E45" s="27">
        <f t="shared" si="6"/>
        <v>701748.46999999881</v>
      </c>
      <c r="F45" s="44">
        <f t="shared" si="0"/>
        <v>1.0874050098839929</v>
      </c>
      <c r="G45" s="20"/>
      <c r="H45" s="2"/>
      <c r="I45" s="2"/>
      <c r="J45" s="2"/>
      <c r="K45" s="2"/>
      <c r="L45" s="2"/>
      <c r="M45" s="2"/>
    </row>
    <row r="46" spans="1:13" ht="15" customHeight="1" x14ac:dyDescent="0.25">
      <c r="A46" s="14" t="s">
        <v>75</v>
      </c>
      <c r="B46" s="17" t="s">
        <v>76</v>
      </c>
      <c r="C46" s="36">
        <v>30005703.91</v>
      </c>
      <c r="D46" s="34">
        <v>30996966.5</v>
      </c>
      <c r="E46" s="25">
        <f>E47+E48</f>
        <v>991262.59000000241</v>
      </c>
      <c r="F46" s="37">
        <f t="shared" si="0"/>
        <v>1.033035805224674</v>
      </c>
      <c r="G46" s="20"/>
      <c r="H46" s="2"/>
      <c r="I46" s="2"/>
      <c r="J46" s="2"/>
      <c r="K46" s="2"/>
      <c r="L46" s="2"/>
      <c r="M46" s="2"/>
    </row>
    <row r="47" spans="1:13" ht="15" customHeight="1" outlineLevel="1" x14ac:dyDescent="0.25">
      <c r="A47" s="10" t="s">
        <v>77</v>
      </c>
      <c r="B47" s="18" t="s">
        <v>78</v>
      </c>
      <c r="C47" s="26">
        <v>179749.03</v>
      </c>
      <c r="D47" s="32">
        <v>231250.56</v>
      </c>
      <c r="E47" s="27">
        <f>D47-C47</f>
        <v>51501.53</v>
      </c>
      <c r="F47" s="44">
        <f t="shared" si="0"/>
        <v>1.2865190983228116</v>
      </c>
      <c r="G47" s="20"/>
      <c r="H47" s="2"/>
      <c r="I47" s="2"/>
      <c r="J47" s="2"/>
      <c r="K47" s="2"/>
      <c r="L47" s="2"/>
      <c r="M47" s="2"/>
    </row>
    <row r="48" spans="1:13" ht="15" customHeight="1" outlineLevel="1" x14ac:dyDescent="0.25">
      <c r="A48" s="10" t="s">
        <v>79</v>
      </c>
      <c r="B48" s="18" t="s">
        <v>80</v>
      </c>
      <c r="C48" s="26">
        <v>29825954.879999999</v>
      </c>
      <c r="D48" s="32">
        <v>30765715.940000001</v>
      </c>
      <c r="E48" s="27">
        <f>D48-C48</f>
        <v>939761.06000000238</v>
      </c>
      <c r="F48" s="44">
        <f t="shared" si="0"/>
        <v>1.0315081634026801</v>
      </c>
      <c r="G48" s="20"/>
      <c r="H48" s="2"/>
      <c r="I48" s="2"/>
      <c r="J48" s="2"/>
      <c r="K48" s="2"/>
      <c r="L48" s="2"/>
      <c r="M48" s="2"/>
    </row>
    <row r="49" spans="1:13" ht="15" customHeight="1" x14ac:dyDescent="0.25">
      <c r="A49" s="14" t="s">
        <v>81</v>
      </c>
      <c r="B49" s="17" t="s">
        <v>82</v>
      </c>
      <c r="C49" s="36">
        <v>6012493.3200000003</v>
      </c>
      <c r="D49" s="34">
        <v>6645002.04</v>
      </c>
      <c r="E49" s="25">
        <f>E50</f>
        <v>632508.71999999974</v>
      </c>
      <c r="F49" s="37">
        <f t="shared" si="0"/>
        <v>1.1051990723874934</v>
      </c>
      <c r="G49" s="20"/>
      <c r="H49" s="2"/>
      <c r="I49" s="2"/>
      <c r="J49" s="2"/>
      <c r="K49" s="2"/>
      <c r="L49" s="2"/>
      <c r="M49" s="2"/>
    </row>
    <row r="50" spans="1:13" ht="15" customHeight="1" outlineLevel="1" x14ac:dyDescent="0.25">
      <c r="A50" s="10" t="s">
        <v>83</v>
      </c>
      <c r="B50" s="18" t="s">
        <v>84</v>
      </c>
      <c r="C50" s="26">
        <v>6012493.3200000003</v>
      </c>
      <c r="D50" s="32">
        <v>6645002.04</v>
      </c>
      <c r="E50" s="27">
        <f>D50-C50</f>
        <v>632508.71999999974</v>
      </c>
      <c r="F50" s="44">
        <f t="shared" si="0"/>
        <v>1.1051990723874934</v>
      </c>
      <c r="G50" s="20"/>
      <c r="H50" s="2"/>
      <c r="I50" s="2"/>
      <c r="J50" s="2"/>
      <c r="K50" s="2"/>
      <c r="L50" s="2"/>
      <c r="M50" s="2"/>
    </row>
    <row r="51" spans="1:13" ht="12.75" customHeight="1" x14ac:dyDescent="0.25">
      <c r="A51" s="11" t="s">
        <v>85</v>
      </c>
      <c r="B51" s="19"/>
      <c r="C51" s="30">
        <v>622397554.74000001</v>
      </c>
      <c r="D51" s="33">
        <v>688894669.66999996</v>
      </c>
      <c r="E51" s="29">
        <f>D51-C51</f>
        <v>66497114.929999948</v>
      </c>
      <c r="F51" s="37">
        <f t="shared" si="0"/>
        <v>1.1068402573621587</v>
      </c>
      <c r="G51" s="21"/>
      <c r="H51" s="15"/>
      <c r="I51" s="2"/>
      <c r="J51" s="2"/>
      <c r="K51" s="2"/>
      <c r="L51" s="2"/>
    </row>
    <row r="52" spans="1:13" ht="12.75" customHeight="1" x14ac:dyDescent="0.25">
      <c r="A52" s="12"/>
      <c r="B52" s="7"/>
      <c r="C52" s="23"/>
      <c r="D52" s="35"/>
      <c r="E52" s="23"/>
      <c r="F52" s="23"/>
      <c r="G52" s="2"/>
      <c r="H52" s="2"/>
      <c r="I52" s="2"/>
      <c r="J52" s="2"/>
      <c r="K52" s="2"/>
      <c r="L52" s="2"/>
    </row>
    <row r="53" spans="1:13" ht="12.75" customHeight="1" x14ac:dyDescent="0.25">
      <c r="A53" s="45"/>
      <c r="B53" s="45"/>
      <c r="C53" s="46"/>
      <c r="D53" s="43"/>
      <c r="H53" s="8"/>
      <c r="I53" s="2"/>
      <c r="J53" s="2"/>
      <c r="K53" s="2"/>
      <c r="L53" s="2"/>
    </row>
  </sheetData>
  <mergeCells count="10">
    <mergeCell ref="A1:F1"/>
    <mergeCell ref="A2:F2"/>
    <mergeCell ref="A3:F3"/>
    <mergeCell ref="F4:F5"/>
    <mergeCell ref="E4:E5"/>
    <mergeCell ref="A53:C53"/>
    <mergeCell ref="A4:A5"/>
    <mergeCell ref="B4:B5"/>
    <mergeCell ref="C4:C5"/>
    <mergeCell ref="D4:D5"/>
  </mergeCells>
  <pageMargins left="0.98402780000000001" right="0.59027779999999996" top="0.59027779999999996" bottom="0.59027779999999996" header="0.39374999999999999" footer="0.39374999999999999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2017-09-27T08:56:05Z</cp:lastPrinted>
  <dcterms:created xsi:type="dcterms:W3CDTF">2017-09-27T06:36:13Z</dcterms:created>
  <dcterms:modified xsi:type="dcterms:W3CDTF">2023-03-27T08:42:34Z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