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ОТЧЕТЫ\Оценка уровня открытости бюджетных данных 2015-2021 год\рабочие формы\2021\на сайт\"/>
    </mc:Choice>
  </mc:AlternateContent>
  <bookViews>
    <workbookView xWindow="0" yWindow="0" windowWidth="28800" windowHeight="12435"/>
  </bookViews>
  <sheets>
    <sheet name="Документ" sheetId="1" r:id="rId1"/>
  </sheets>
  <definedNames>
    <definedName name="_xlnm._FilterDatabase" localSheetId="0" hidden="1">Документ!$A$6:$L$55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D54" i="1" l="1"/>
  <c r="C52" i="1"/>
  <c r="C47" i="1"/>
  <c r="C44" i="1"/>
  <c r="C41" i="1"/>
  <c r="C38" i="1"/>
  <c r="C35" i="1"/>
  <c r="C32" i="1"/>
  <c r="C30" i="1"/>
  <c r="C26" i="1"/>
  <c r="C21" i="1"/>
  <c r="C19" i="1"/>
  <c r="C17" i="1"/>
  <c r="C54" i="1" s="1"/>
  <c r="C15" i="1"/>
  <c r="C11" i="1"/>
  <c r="C7" i="1"/>
  <c r="E51" i="1" l="1"/>
  <c r="D52" i="1"/>
  <c r="D47" i="1"/>
  <c r="D44" i="1"/>
  <c r="D41" i="1"/>
  <c r="D38" i="1"/>
  <c r="D35" i="1"/>
  <c r="D32" i="1"/>
  <c r="D30" i="1"/>
  <c r="D26" i="1"/>
  <c r="D21" i="1"/>
  <c r="D19" i="1"/>
  <c r="D17" i="1"/>
  <c r="D15" i="1"/>
  <c r="D11" i="1"/>
  <c r="D7" i="1"/>
  <c r="F8" i="1" l="1"/>
  <c r="F9" i="1"/>
  <c r="E42" i="1" l="1"/>
  <c r="F42" i="1"/>
  <c r="E43" i="1"/>
  <c r="F43" i="1"/>
  <c r="F38" i="1" l="1"/>
  <c r="F41" i="1"/>
  <c r="E41" i="1"/>
  <c r="E8" i="1"/>
  <c r="E9" i="1"/>
  <c r="E10" i="1"/>
  <c r="E12" i="1"/>
  <c r="E13" i="1"/>
  <c r="E14" i="1"/>
  <c r="E16" i="1"/>
  <c r="E18" i="1"/>
  <c r="E20" i="1"/>
  <c r="E22" i="1"/>
  <c r="E23" i="1"/>
  <c r="E24" i="1"/>
  <c r="E25" i="1"/>
  <c r="E27" i="1"/>
  <c r="E28" i="1"/>
  <c r="E29" i="1"/>
  <c r="E31" i="1"/>
  <c r="E33" i="1"/>
  <c r="E34" i="1"/>
  <c r="E36" i="1"/>
  <c r="E37" i="1"/>
  <c r="E39" i="1"/>
  <c r="E38" i="1" s="1"/>
  <c r="E54" i="1" s="1"/>
  <c r="E45" i="1"/>
  <c r="E46" i="1"/>
  <c r="E48" i="1"/>
  <c r="E49" i="1"/>
  <c r="E50" i="1"/>
  <c r="E53" i="1"/>
  <c r="E52" i="1" l="1"/>
  <c r="E47" i="1"/>
  <c r="E44" i="1"/>
  <c r="E35" i="1"/>
  <c r="E32" i="1"/>
  <c r="E30" i="1"/>
  <c r="E26" i="1"/>
  <c r="E21" i="1"/>
  <c r="E19" i="1"/>
  <c r="E17" i="1"/>
  <c r="E15" i="1"/>
  <c r="E11" i="1"/>
  <c r="E7" i="1"/>
  <c r="F33" i="1" l="1"/>
  <c r="F27" i="1"/>
  <c r="F26" i="1"/>
  <c r="F23" i="1"/>
  <c r="F25" i="1"/>
  <c r="F22" i="1"/>
  <c r="F21" i="1"/>
  <c r="F20" i="1"/>
  <c r="F19" i="1"/>
  <c r="F18" i="1"/>
  <c r="F17" i="1"/>
  <c r="F13" i="1"/>
  <c r="F12" i="1"/>
  <c r="F11" i="1"/>
  <c r="F10" i="1"/>
  <c r="F50" i="1"/>
  <c r="F48" i="1"/>
  <c r="F44" i="1"/>
  <c r="F51" i="1"/>
  <c r="F45" i="1"/>
  <c r="F49" i="1"/>
  <c r="F31" i="1"/>
  <c r="F46" i="1"/>
  <c r="F53" i="1"/>
  <c r="F52" i="1"/>
  <c r="F47" i="1"/>
  <c r="F7" i="1" l="1"/>
  <c r="F54" i="1"/>
</calcChain>
</file>

<file path=xl/sharedStrings.xml><?xml version="1.0" encoding="utf-8"?>
<sst xmlns="http://schemas.openxmlformats.org/spreadsheetml/2006/main" count="103" uniqueCount="102">
  <si>
    <t>Код по бюджетной классификации</t>
  </si>
  <si>
    <t>Наименование программы, подпрограммы</t>
  </si>
  <si>
    <t>7000000000</t>
  </si>
  <si>
    <t>Муниципальная программа "Развитие образования ЗАТО Видяево"</t>
  </si>
  <si>
    <t>7010000000</t>
  </si>
  <si>
    <t xml:space="preserve">  Подпрограмма 1 "Модернизация образования ЗАТО Видяево"</t>
  </si>
  <si>
    <t>7020000000</t>
  </si>
  <si>
    <t xml:space="preserve">  Подпрограмма 2 "Молодежная политика ЗАТО Видяево"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</si>
  <si>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</si>
  <si>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</si>
  <si>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7100000000</t>
  </si>
  <si>
    <t>Муниципальная программа "Социальная поддержка граждан"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</si>
  <si>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</si>
  <si>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</si>
  <si>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</si>
  <si>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</si>
  <si>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7300000000</t>
  </si>
  <si>
    <t>Муниципальная программа "Развитие физической культуры и спорта ЗАТО Видяево"</t>
  </si>
  <si>
    <t>7310000000</t>
  </si>
  <si>
    <t xml:space="preserve">  Подпрограмма 1 "Развитие физической культуры и спорта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</si>
  <si>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</si>
  <si>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</si>
  <si>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</si>
  <si>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</si>
  <si>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</si>
  <si>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</si>
  <si>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7510000000</t>
  </si>
  <si>
    <t xml:space="preserve">  Подпрограмма 1 "Развитие жилищно-коммунального комплекса ЗАТО Видяево"</t>
  </si>
  <si>
    <t>7520000000</t>
  </si>
  <si>
    <t xml:space="preserve">  Подпрограмма 2 "Благоустройство территории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</si>
  <si>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</si>
  <si>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</si>
  <si>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</si>
  <si>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</si>
  <si>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</si>
  <si>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</si>
  <si>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</si>
  <si>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</si>
  <si>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7620000000</t>
  </si>
  <si>
    <t xml:space="preserve">  Подпрограмма 2 "Противодействие коррупции в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</si>
  <si>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</si>
  <si>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</si>
  <si>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7700000000</t>
  </si>
  <si>
    <t>Муниципальная программа "Охрана окружающей среды ЗАТО Видяево"</t>
  </si>
  <si>
    <t>7710000000</t>
  </si>
  <si>
    <t xml:space="preserve">  Подпрограмма 1 "Охрана окружающей среды ЗАТО Видяево"</t>
  </si>
  <si>
    <t>7800000000</t>
  </si>
  <si>
    <t>Муниципальная программа "Развитие транспортной системы ЗАТО Видяево"</t>
  </si>
  <si>
    <t>7810000000</t>
  </si>
  <si>
    <t xml:space="preserve">  Подпрограмма 1 "Развитие транспортной инфраструктуры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</si>
  <si>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</si>
  <si>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</si>
  <si>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7900000000</t>
  </si>
  <si>
    <t>Муниципальная программа "Энергоэффективность и развитие энергетики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</si>
  <si>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</si>
  <si>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</si>
  <si>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7920000000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</si>
  <si>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</si>
  <si>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8000000000</t>
  </si>
  <si>
    <t>Муниципальная программа "Развитие малого и среднего предпринимательства в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</si>
  <si>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</si>
  <si>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</si>
  <si>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8100000000</t>
  </si>
  <si>
    <t>Муниципальная программа "Информационное общество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</si>
  <si>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</si>
  <si>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</si>
  <si>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8120000000</t>
  </si>
  <si>
    <t xml:space="preserve">  Подпрограмма 2 "Развитие информационного общества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</si>
  <si>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</si>
  <si>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</si>
  <si>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</si>
  <si>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</si>
  <si>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</si>
  <si>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</si>
  <si>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8300000000</t>
  </si>
  <si>
    <t>Муниципальная программа "Эффективное муниципальное управление в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</si>
  <si>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</si>
  <si>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</si>
  <si>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</si>
  <si>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</si>
  <si>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</si>
  <si>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</si>
  <si>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</si>
  <si>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</si>
  <si>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9900000000</t>
  </si>
  <si>
    <t>Непрограммная часть</t>
  </si>
  <si>
    <t>9910000000</t>
  </si>
  <si>
    <t xml:space="preserve">  Непрограммная часть Совета депутатов ЗАТО Видяево</t>
  </si>
  <si>
    <t>Итого</t>
  </si>
  <si>
    <t>Отклонение   (стр.4-стр.3)</t>
  </si>
  <si>
    <t>Процент отклонения</t>
  </si>
  <si>
    <t>(рублей)</t>
  </si>
  <si>
    <t>7200000000</t>
  </si>
  <si>
    <t>Муниципальная программа "Формирование комфортной городской среды на территории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</si>
  <si>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</si>
  <si>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</si>
  <si>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7130000000</t>
  </si>
  <si>
    <t xml:space="preserve">  Подпрограмма 3 "Доступная среда"</t>
  </si>
  <si>
    <t>8020000000</t>
  </si>
  <si>
    <t xml:space="preserve">  Подпрограмма 2 "Поддержка социально ориентированных некоммерческих организаций ЗАТО Видяево"</t>
  </si>
  <si>
    <t>Исполнено за 1 квартал 2020 года</t>
  </si>
  <si>
    <t xml:space="preserve">Сравнительный анализ исполнения местного бюджета ЗАТО Видяево года в разрезе муниципальных программ 1 квартал 2021/2020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</si>
</sst>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  <font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0" fontId="1" fillId="0" borderId="1" xfId="1" applyNumberFormat="1" applyProtection="1">
      <alignment horizontal="left" vertical="top" wrapText="1"/>
    </xf>
    <xf numFmtId="0" fontId="1" fillId="0" borderId="1" xfId="1" applyProtection="1">
      <alignment horizontal="left" vertical="top" wrapText="1"/>
      <protection locked="0"/>
    </xf>
    <xf numFmtId="0" fontId="2" fillId="0" borderId="8" xfId="3" applyNumberFormat="1" applyBorder="1" applyProtection="1">
      <alignment horizontal="center" wrapText="1"/>
    </xf>
    <xf numFmtId="0" fontId="5" fillId="0" borderId="2" xfId="10" quotePrefix="1" applyNumberFormat="1" applyFont="1" applyProtection="1">
      <alignment horizontal="left" vertical="top" wrapText="1"/>
    </xf>
    <xf numFmtId="0" fontId="1" fillId="0" borderId="2" xfId="10" quotePrefix="1" applyNumberFormat="1" applyProtection="1">
      <alignment horizontal="left" vertical="top" wrapText="1"/>
    </xf>
    <xf numFmtId="0" fontId="5" fillId="0" borderId="2" xfId="10" quotePrefix="1" applyNumberFormat="1" applyFont="1" applyAlignment="1" applyProtection="1">
      <alignment horizontal="center" vertical="top" wrapText="1"/>
    </xf>
    <xf numFmtId="0" fontId="1" fillId="0" borderId="2" xfId="10" quotePrefix="1" applyNumberFormat="1" applyAlignment="1" applyProtection="1">
      <alignment horizontal="center" vertical="top" wrapText="1"/>
    </xf>
    <xf numFmtId="4" fontId="1" fillId="5" borderId="2" xfId="11" applyNumberFormat="1" applyFill="1" applyProtection="1">
      <alignment horizontal="right" vertical="top" shrinkToFit="1"/>
    </xf>
    <xf numFmtId="0" fontId="1" fillId="5" borderId="1" xfId="1" applyFill="1" applyProtection="1">
      <alignment horizontal="left" vertical="top" wrapText="1"/>
      <protection locked="0"/>
    </xf>
    <xf numFmtId="0" fontId="2" fillId="5" borderId="8" xfId="3" applyNumberFormat="1" applyFill="1" applyBorder="1" applyProtection="1">
      <alignment horizontal="center" wrapText="1"/>
    </xf>
    <xf numFmtId="0" fontId="6" fillId="5" borderId="8" xfId="3" applyNumberFormat="1" applyFont="1" applyFill="1" applyBorder="1" applyAlignment="1" applyProtection="1">
      <alignment horizontal="right" wrapTex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5" fillId="5" borderId="2" xfId="11" applyFont="1" applyFill="1" applyProtection="1">
      <alignment horizontal="right" vertical="top" shrinkToFit="1"/>
    </xf>
    <xf numFmtId="4" fontId="3" fillId="5" borderId="2" xfId="13" applyNumberFormat="1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4" fontId="1" fillId="5" borderId="4" xfId="14" applyNumberFormat="1" applyFill="1" applyProtection="1"/>
    <xf numFmtId="0" fontId="1" fillId="5" borderId="1" xfId="1" applyFont="1" applyFill="1" applyProtection="1">
      <alignment horizontal="left" vertical="top" wrapText="1"/>
      <protection locked="0"/>
    </xf>
    <xf numFmtId="0" fontId="7" fillId="5" borderId="8" xfId="3" applyNumberFormat="1" applyFont="1" applyFill="1" applyBorder="1" applyProtection="1">
      <alignment horizontal="center" wrapText="1"/>
    </xf>
    <xf numFmtId="0" fontId="1" fillId="5" borderId="2" xfId="9" applyNumberFormat="1" applyFont="1" applyFill="1" applyProtection="1">
      <alignment horizontal="center" vertical="center" shrinkToFit="1"/>
    </xf>
    <xf numFmtId="4" fontId="6" fillId="5" borderId="2" xfId="11" applyNumberFormat="1" applyFont="1" applyFill="1" applyProtection="1">
      <alignment horizontal="right" vertical="top" shrinkToFit="1"/>
    </xf>
    <xf numFmtId="0" fontId="1" fillId="5" borderId="4" xfId="14" applyNumberFormat="1" applyFont="1" applyFill="1" applyProtection="1"/>
    <xf numFmtId="0" fontId="0" fillId="5" borderId="0" xfId="0" applyFont="1" applyFill="1" applyProtection="1">
      <protection locked="0"/>
    </xf>
    <xf numFmtId="4" fontId="5" fillId="5" borderId="2" xfId="13" applyNumberFormat="1" applyFont="1" applyFill="1" applyProtection="1">
      <alignment horizontal="right" vertical="top" shrinkToFit="1"/>
    </xf>
    <xf numFmtId="4" fontId="6" fillId="6" borderId="9" xfId="14" applyNumberFormat="1" applyFont="1" applyFill="1" applyBorder="1" applyAlignment="1" applyProtection="1">
      <alignment horizontal="right" vertical="top" shrinkToFit="1"/>
    </xf>
    <xf numFmtId="0" fontId="6" fillId="6" borderId="9" xfId="13" quotePrefix="1" applyNumberFormat="1" applyFont="1" applyFill="1" applyBorder="1" applyAlignment="1" applyProtection="1">
      <alignment horizontal="left" vertical="top" wrapText="1"/>
    </xf>
    <xf numFmtId="0" fontId="1" fillId="0" borderId="1" xfId="8" applyNumberFormat="1" applyBorder="1" applyProtection="1"/>
    <xf numFmtId="0" fontId="6" fillId="6" borderId="9" xfId="13" quotePrefix="1" applyNumberFormat="1" applyFont="1" applyFill="1" applyBorder="1" applyAlignment="1" applyProtection="1">
      <alignment horizontal="center" vertical="top" wrapText="1"/>
    </xf>
    <xf numFmtId="0" fontId="2" fillId="0" borderId="1" xfId="3" applyNumberFormat="1" applyBorder="1" applyProtection="1">
      <alignment horizontal="center" wrapText="1"/>
    </xf>
    <xf numFmtId="0" fontId="1" fillId="5" borderId="7" xfId="7" applyNumberFormat="1" applyFill="1" applyBorder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7" xfId="7" applyNumberFormat="1" applyBorder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7" xfId="7" applyNumberFormat="1" applyBorder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7" xfId="7" applyNumberFormat="1" applyFont="1" applyFill="1" applyBorder="1" applyProtection="1">
      <alignment horizontal="center" vertical="center" wrapText="1"/>
    </xf>
    <xf numFmtId="0" fontId="1" fillId="5" borderId="2" xfId="7" applyFont="1" applyFill="1" applyProtection="1">
      <alignment horizontal="center" vertical="center" wrapText="1"/>
      <protection locked="0"/>
    </xf>
    <xf numFmtId="4" fontId="1" fillId="5" borderId="4" xfId="14" applyNumberFormat="1" applyFill="1" applyAlignment="1" applyProtection="1">
      <alignment horizontal="right" vertical="top" shrinkToFit="1"/>
    </xf>
    <xf numFmtId="4" fontId="0" fillId="0" borderId="0" xfId="0" applyNumberFormat="1" applyProtection="1">
      <protection locked="0"/>
    </xf>
    <xf numFmtId="4" fontId="0" fillId="5" borderId="0" xfId="0" applyNumberFormat="1" applyFont="1" applyFill="1" applyProtection="1"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showGridLines="0" tabSelected="1" workbookViewId="0">
      <pane ySplit="6" topLeftCell="A49" activePane="bottomLeft" state="frozen"/>
      <selection pane="bottomLeft" activeCell="E57" sqref="E57"/>
    </sheetView>
  </sheetViews>
  <sheetFormatPr defaultRowHeight="15" outlineLevelRow="1" x14ac:dyDescent="0.25"/>
  <cols>
    <col min="1" max="1" width="15" style="14" customWidth="1"/>
    <col min="2" max="2" width="50.7109375" style="1" customWidth="1"/>
    <col min="3" max="3" width="15.42578125" style="34" customWidth="1"/>
    <col min="4" max="4" width="16" style="34" customWidth="1"/>
    <col min="5" max="5" width="16.140625" style="41" customWidth="1"/>
    <col min="6" max="6" width="12.7109375" style="34" customWidth="1"/>
    <col min="7" max="12" width="0.140625" style="1" customWidth="1"/>
    <col min="13" max="16384" width="9.140625" style="1"/>
  </cols>
  <sheetData>
    <row r="1" spans="1:12" ht="15" customHeight="1" x14ac:dyDescent="0.25">
      <c r="A1" s="17"/>
      <c r="B1" s="18"/>
      <c r="C1" s="25"/>
      <c r="D1" s="25"/>
      <c r="E1" s="36"/>
      <c r="F1" s="25"/>
      <c r="G1" s="2"/>
      <c r="H1" s="2"/>
      <c r="I1" s="2"/>
      <c r="J1" s="2"/>
      <c r="K1" s="2"/>
      <c r="L1" s="2"/>
    </row>
    <row r="2" spans="1:12" ht="52.5" customHeight="1" x14ac:dyDescent="0.25">
      <c r="A2" s="47" t="s">
        <v>101</v>
      </c>
      <c r="B2" s="47"/>
      <c r="C2" s="47"/>
      <c r="D2" s="47"/>
      <c r="E2" s="47"/>
      <c r="F2" s="47"/>
      <c r="G2" s="3"/>
      <c r="H2" s="3"/>
      <c r="I2" s="3"/>
      <c r="J2" s="3"/>
      <c r="K2" s="3"/>
      <c r="L2" s="3"/>
    </row>
    <row r="3" spans="1:12" ht="18" customHeight="1" x14ac:dyDescent="0.25">
      <c r="A3" s="19"/>
      <c r="B3" s="19"/>
      <c r="C3" s="26"/>
      <c r="D3" s="26"/>
      <c r="E3" s="37"/>
      <c r="F3" s="27" t="s">
        <v>91</v>
      </c>
      <c r="G3" s="3"/>
      <c r="H3" s="3"/>
      <c r="I3" s="3"/>
      <c r="J3" s="3"/>
      <c r="K3" s="3"/>
      <c r="L3" s="3"/>
    </row>
    <row r="4" spans="1:12" ht="38.25" customHeight="1" x14ac:dyDescent="0.25">
      <c r="A4" s="52" t="s">
        <v>0</v>
      </c>
      <c r="B4" s="54" t="s">
        <v>1</v>
      </c>
      <c r="C4" s="48" t="s">
        <v>100</v>
      </c>
      <c r="D4" s="48" t="s">
        <v>100</v>
      </c>
      <c r="E4" s="56" t="s">
        <v>89</v>
      </c>
      <c r="F4" s="48" t="s">
        <v>90</v>
      </c>
      <c r="G4" s="4"/>
      <c r="H4" s="2"/>
      <c r="I4" s="2"/>
      <c r="J4" s="2"/>
      <c r="K4" s="2"/>
      <c r="L4" s="2"/>
    </row>
    <row r="5" spans="1:12" ht="9.75" customHeight="1" x14ac:dyDescent="0.25">
      <c r="A5" s="53"/>
      <c r="B5" s="55"/>
      <c r="C5" s="49"/>
      <c r="D5" s="49"/>
      <c r="E5" s="57"/>
      <c r="F5" s="49"/>
      <c r="G5" s="4"/>
      <c r="H5" s="2"/>
      <c r="I5" s="2"/>
      <c r="J5" s="2"/>
      <c r="K5" s="2"/>
      <c r="L5" s="2"/>
    </row>
    <row r="6" spans="1:12" ht="12.75" customHeight="1" x14ac:dyDescent="0.25">
      <c r="A6" s="10">
        <v>1</v>
      </c>
      <c r="B6" s="5">
        <v>2</v>
      </c>
      <c r="C6" s="28">
        <v>4</v>
      </c>
      <c r="D6" s="28">
        <v>3</v>
      </c>
      <c r="E6" s="38">
        <v>5</v>
      </c>
      <c r="F6" s="28">
        <v>6</v>
      </c>
      <c r="G6" s="4"/>
      <c r="H6" s="2"/>
      <c r="I6" s="2"/>
      <c r="J6" s="2"/>
      <c r="K6" s="2"/>
      <c r="L6" s="2"/>
    </row>
    <row r="7" spans="1:12" ht="27" customHeight="1" x14ac:dyDescent="0.25">
      <c r="A7" s="15" t="s">
        <v>2</v>
      </c>
      <c r="B7" s="16" t="s">
        <v>3</v>
      </c>
      <c r="C7" s="29">
        <f>C8+C9+C10</f>
        <v>49136837.990000002</v>
      </c>
      <c r="D7" s="29">
        <f>D8+D9+D10</f>
        <v>56990968.369999997</v>
      </c>
      <c r="E7" s="29">
        <f>D7-C7</f>
        <v>7854130.3799999952</v>
      </c>
      <c r="F7" s="29">
        <f>D7/C7*100</f>
        <v>115.98419984126454</v>
      </c>
      <c r="G7" s="4"/>
      <c r="H7" s="2"/>
      <c r="I7" s="2"/>
      <c r="J7" s="2"/>
      <c r="K7" s="2"/>
      <c r="L7" s="2"/>
    </row>
    <row r="8" spans="1:12" ht="27" customHeight="1" outlineLevel="1" x14ac:dyDescent="0.25">
      <c r="A8" s="11" t="s">
        <v>4</v>
      </c>
      <c r="B8" s="6" t="s">
        <v>5</v>
      </c>
      <c r="C8" s="24">
        <v>46778987</v>
      </c>
      <c r="D8" s="58">
        <v>54282230.039999999</v>
      </c>
      <c r="E8" s="39">
        <f t="shared" ref="E8:E53" si="0">D8-C8</f>
        <v>7503243.0399999991</v>
      </c>
      <c r="F8" s="24">
        <f>D8/C8*100</f>
        <v>116.03977238754656</v>
      </c>
      <c r="G8" s="4"/>
      <c r="H8" s="2"/>
      <c r="I8" s="2"/>
      <c r="J8" s="2"/>
      <c r="K8" s="2"/>
      <c r="L8" s="2"/>
    </row>
    <row r="9" spans="1:12" ht="27" customHeight="1" outlineLevel="1" x14ac:dyDescent="0.25">
      <c r="A9" s="11" t="s">
        <v>6</v>
      </c>
      <c r="B9" s="6" t="s">
        <v>7</v>
      </c>
      <c r="C9" s="24">
        <v>237795</v>
      </c>
      <c r="D9" s="58">
        <v>333009.69</v>
      </c>
      <c r="E9" s="39">
        <f t="shared" si="0"/>
        <v>95214.69</v>
      </c>
      <c r="F9" s="24">
        <f>D9/C9*100</f>
        <v>140.04066107361385</v>
      </c>
      <c r="G9" s="4"/>
      <c r="H9" s="2"/>
      <c r="I9" s="2"/>
      <c r="J9" s="2"/>
      <c r="K9" s="2"/>
      <c r="L9" s="2"/>
    </row>
    <row r="10" spans="1:12" ht="54" customHeight="1" outlineLevel="1" x14ac:dyDescent="0.25">
      <c r="A10" s="11" t="s">
        <v>8</v>
      </c>
      <c r="B10" s="6" t="s">
        <v>9</v>
      </c>
      <c r="C10" s="24">
        <v>2120055.9900000002</v>
      </c>
      <c r="D10" s="58">
        <v>2375728.64</v>
      </c>
      <c r="E10" s="39">
        <f t="shared" si="0"/>
        <v>255672.64999999991</v>
      </c>
      <c r="F10" s="24">
        <f t="shared" ref="F10" si="1">D10/C10*100</f>
        <v>112.05971215882839</v>
      </c>
      <c r="G10" s="4"/>
      <c r="H10" s="2"/>
      <c r="I10" s="2"/>
      <c r="J10" s="2"/>
      <c r="K10" s="2"/>
      <c r="L10" s="2"/>
    </row>
    <row r="11" spans="1:12" ht="27" customHeight="1" x14ac:dyDescent="0.25">
      <c r="A11" s="15" t="s">
        <v>10</v>
      </c>
      <c r="B11" s="16" t="s">
        <v>11</v>
      </c>
      <c r="C11" s="29">
        <f>C12+C13</f>
        <v>4156664.7299999995</v>
      </c>
      <c r="D11" s="29">
        <f>D12+D13</f>
        <v>4057986.16</v>
      </c>
      <c r="E11" s="29">
        <f t="shared" si="0"/>
        <v>-98678.569999999367</v>
      </c>
      <c r="F11" s="29">
        <f t="shared" ref="F11:F22" si="2">D11/C11*100</f>
        <v>97.626015654142023</v>
      </c>
      <c r="G11" s="4"/>
      <c r="H11" s="2"/>
      <c r="I11" s="2"/>
      <c r="J11" s="2"/>
      <c r="K11" s="2"/>
      <c r="L11" s="2"/>
    </row>
    <row r="12" spans="1:12" ht="27" customHeight="1" outlineLevel="1" x14ac:dyDescent="0.25">
      <c r="A12" s="11" t="s">
        <v>12</v>
      </c>
      <c r="B12" s="6" t="s">
        <v>13</v>
      </c>
      <c r="C12" s="24">
        <v>3077322.8</v>
      </c>
      <c r="D12" s="58">
        <v>3197419.92</v>
      </c>
      <c r="E12" s="39">
        <f t="shared" si="0"/>
        <v>120097.12000000011</v>
      </c>
      <c r="F12" s="24">
        <f t="shared" si="2"/>
        <v>103.90264940681557</v>
      </c>
      <c r="G12" s="4"/>
      <c r="H12" s="2"/>
      <c r="I12" s="2"/>
      <c r="J12" s="2"/>
      <c r="K12" s="2"/>
      <c r="L12" s="2"/>
    </row>
    <row r="13" spans="1:12" ht="40.5" customHeight="1" outlineLevel="1" x14ac:dyDescent="0.25">
      <c r="A13" s="11" t="s">
        <v>14</v>
      </c>
      <c r="B13" s="6" t="s">
        <v>15</v>
      </c>
      <c r="C13" s="24">
        <v>1079341.93</v>
      </c>
      <c r="D13" s="58">
        <v>860566.24</v>
      </c>
      <c r="E13" s="39">
        <f t="shared" si="0"/>
        <v>-218775.68999999994</v>
      </c>
      <c r="F13" s="24">
        <f t="shared" si="2"/>
        <v>79.730641058297451</v>
      </c>
      <c r="G13" s="4"/>
      <c r="H13" s="2"/>
      <c r="I13" s="2"/>
      <c r="J13" s="2"/>
      <c r="K13" s="2"/>
      <c r="L13" s="2"/>
    </row>
    <row r="14" spans="1:12" outlineLevel="1" x14ac:dyDescent="0.25">
      <c r="A14" s="23" t="s">
        <v>96</v>
      </c>
      <c r="B14" s="21" t="s">
        <v>97</v>
      </c>
      <c r="C14" s="24">
        <v>0</v>
      </c>
      <c r="D14" s="24">
        <v>0</v>
      </c>
      <c r="E14" s="39">
        <f t="shared" si="0"/>
        <v>0</v>
      </c>
      <c r="F14" s="24">
        <v>0</v>
      </c>
      <c r="G14" s="4"/>
      <c r="H14" s="2"/>
      <c r="I14" s="2"/>
      <c r="J14" s="2"/>
      <c r="K14" s="2"/>
      <c r="L14" s="2"/>
    </row>
    <row r="15" spans="1:12" ht="38.25" x14ac:dyDescent="0.25">
      <c r="A15" s="22" t="s">
        <v>92</v>
      </c>
      <c r="B15" s="20" t="s">
        <v>93</v>
      </c>
      <c r="C15" s="31">
        <f t="shared" ref="C15:D15" si="3">C16</f>
        <v>0</v>
      </c>
      <c r="D15" s="31">
        <f t="shared" si="3"/>
        <v>0</v>
      </c>
      <c r="E15" s="29">
        <f t="shared" si="0"/>
        <v>0</v>
      </c>
      <c r="F15" s="31">
        <v>0</v>
      </c>
      <c r="G15" s="4"/>
      <c r="H15" s="2"/>
      <c r="I15" s="2"/>
      <c r="J15" s="2"/>
      <c r="K15" s="2"/>
      <c r="L15" s="2"/>
    </row>
    <row r="16" spans="1:12" ht="25.5" outlineLevel="1" x14ac:dyDescent="0.25">
      <c r="A16" s="23" t="s">
        <v>94</v>
      </c>
      <c r="B16" s="21" t="s">
        <v>95</v>
      </c>
      <c r="C16" s="30">
        <v>0</v>
      </c>
      <c r="D16" s="30">
        <v>0</v>
      </c>
      <c r="E16" s="39">
        <f t="shared" si="0"/>
        <v>0</v>
      </c>
      <c r="F16" s="30">
        <v>0</v>
      </c>
      <c r="G16" s="4"/>
      <c r="H16" s="2"/>
      <c r="I16" s="2"/>
      <c r="J16" s="2"/>
      <c r="K16" s="2"/>
      <c r="L16" s="2"/>
    </row>
    <row r="17" spans="1:12" ht="27" customHeight="1" x14ac:dyDescent="0.25">
      <c r="A17" s="15" t="s">
        <v>16</v>
      </c>
      <c r="B17" s="16" t="s">
        <v>17</v>
      </c>
      <c r="C17" s="29">
        <f>C18</f>
        <v>12075966</v>
      </c>
      <c r="D17" s="29">
        <f>D18</f>
        <v>7769893.9699999997</v>
      </c>
      <c r="E17" s="29">
        <f t="shared" si="0"/>
        <v>-4306072.03</v>
      </c>
      <c r="F17" s="24">
        <f t="shared" si="2"/>
        <v>64.341800647666616</v>
      </c>
      <c r="G17" s="4"/>
      <c r="H17" s="2"/>
      <c r="I17" s="2"/>
      <c r="J17" s="2"/>
      <c r="K17" s="2"/>
      <c r="L17" s="2"/>
    </row>
    <row r="18" spans="1:12" ht="27" customHeight="1" outlineLevel="1" x14ac:dyDescent="0.25">
      <c r="A18" s="11" t="s">
        <v>18</v>
      </c>
      <c r="B18" s="6" t="s">
        <v>19</v>
      </c>
      <c r="C18" s="30">
        <v>12075966</v>
      </c>
      <c r="D18" s="58">
        <v>7769893.9699999997</v>
      </c>
      <c r="E18" s="39">
        <f t="shared" si="0"/>
        <v>-4306072.03</v>
      </c>
      <c r="F18" s="24">
        <f t="shared" si="2"/>
        <v>64.341800647666616</v>
      </c>
      <c r="G18" s="4"/>
      <c r="H18" s="2"/>
      <c r="I18" s="2"/>
      <c r="J18" s="2"/>
      <c r="K18" s="2"/>
      <c r="L18" s="2"/>
    </row>
    <row r="19" spans="1:12" ht="27" customHeight="1" x14ac:dyDescent="0.25">
      <c r="A19" s="15" t="s">
        <v>20</v>
      </c>
      <c r="B19" s="16" t="s">
        <v>21</v>
      </c>
      <c r="C19" s="29">
        <f>C20</f>
        <v>5465119</v>
      </c>
      <c r="D19" s="29">
        <f>D20</f>
        <v>5974895</v>
      </c>
      <c r="E19" s="29">
        <f t="shared" si="0"/>
        <v>509776</v>
      </c>
      <c r="F19" s="29">
        <f t="shared" si="2"/>
        <v>109.32781152615341</v>
      </c>
      <c r="G19" s="4"/>
      <c r="H19" s="2"/>
      <c r="I19" s="2"/>
      <c r="J19" s="2"/>
      <c r="K19" s="2"/>
      <c r="L19" s="2"/>
    </row>
    <row r="20" spans="1:12" ht="27" customHeight="1" outlineLevel="1" x14ac:dyDescent="0.25">
      <c r="A20" s="11" t="s">
        <v>22</v>
      </c>
      <c r="B20" s="6" t="s">
        <v>23</v>
      </c>
      <c r="C20" s="30">
        <v>5465119</v>
      </c>
      <c r="D20" s="58">
        <v>5974895</v>
      </c>
      <c r="E20" s="39">
        <f t="shared" si="0"/>
        <v>509776</v>
      </c>
      <c r="F20" s="24">
        <f t="shared" si="2"/>
        <v>109.32781152615341</v>
      </c>
      <c r="G20" s="4"/>
      <c r="H20" s="2"/>
      <c r="I20" s="2"/>
      <c r="J20" s="2"/>
      <c r="K20" s="2"/>
      <c r="L20" s="2"/>
    </row>
    <row r="21" spans="1:12" ht="40.5" customHeight="1" x14ac:dyDescent="0.25">
      <c r="A21" s="15" t="s">
        <v>24</v>
      </c>
      <c r="B21" s="16" t="s">
        <v>25</v>
      </c>
      <c r="C21" s="29">
        <f>C22+C23+C24+C25</f>
        <v>20465606.32</v>
      </c>
      <c r="D21" s="29">
        <f>D22+D23+D24+D25</f>
        <v>16814283.640000001</v>
      </c>
      <c r="E21" s="29">
        <f t="shared" si="0"/>
        <v>-3651322.6799999997</v>
      </c>
      <c r="F21" s="29">
        <f t="shared" si="2"/>
        <v>82.158736844108319</v>
      </c>
      <c r="G21" s="4"/>
      <c r="H21" s="2"/>
      <c r="I21" s="2"/>
      <c r="J21" s="2"/>
      <c r="K21" s="2"/>
      <c r="L21" s="2"/>
    </row>
    <row r="22" spans="1:12" ht="27" customHeight="1" outlineLevel="1" x14ac:dyDescent="0.25">
      <c r="A22" s="11" t="s">
        <v>26</v>
      </c>
      <c r="B22" s="6" t="s">
        <v>27</v>
      </c>
      <c r="C22" s="24">
        <v>823076.77</v>
      </c>
      <c r="D22" s="58">
        <v>830400.54</v>
      </c>
      <c r="E22" s="39">
        <f t="shared" si="0"/>
        <v>7323.7700000000186</v>
      </c>
      <c r="F22" s="24">
        <f t="shared" si="2"/>
        <v>100.88980399726262</v>
      </c>
      <c r="G22" s="4"/>
      <c r="H22" s="2"/>
      <c r="I22" s="2"/>
      <c r="J22" s="2"/>
      <c r="K22" s="2"/>
      <c r="L22" s="2"/>
    </row>
    <row r="23" spans="1:12" ht="27" customHeight="1" outlineLevel="1" x14ac:dyDescent="0.25">
      <c r="A23" s="11" t="s">
        <v>28</v>
      </c>
      <c r="B23" s="6" t="s">
        <v>29</v>
      </c>
      <c r="C23" s="24">
        <v>2295540</v>
      </c>
      <c r="D23" s="58">
        <v>2050055.54</v>
      </c>
      <c r="E23" s="39">
        <f t="shared" si="0"/>
        <v>-245484.45999999996</v>
      </c>
      <c r="F23" s="24">
        <f t="shared" ref="F23:F25" si="4">D23/C23*100</f>
        <v>89.306025597462906</v>
      </c>
      <c r="G23" s="4"/>
      <c r="H23" s="2"/>
      <c r="I23" s="2"/>
      <c r="J23" s="2"/>
      <c r="K23" s="2"/>
      <c r="L23" s="2"/>
    </row>
    <row r="24" spans="1:12" ht="27" customHeight="1" outlineLevel="1" x14ac:dyDescent="0.25">
      <c r="A24" s="11" t="s">
        <v>30</v>
      </c>
      <c r="B24" s="6" t="s">
        <v>31</v>
      </c>
      <c r="C24" s="24">
        <v>0</v>
      </c>
      <c r="D24" s="58">
        <v>1108636.2</v>
      </c>
      <c r="E24" s="39">
        <f t="shared" si="0"/>
        <v>1108636.2</v>
      </c>
      <c r="F24" s="24"/>
      <c r="G24" s="4"/>
      <c r="H24" s="2"/>
      <c r="I24" s="2"/>
      <c r="J24" s="2"/>
      <c r="K24" s="2"/>
      <c r="L24" s="2"/>
    </row>
    <row r="25" spans="1:12" ht="40.5" customHeight="1" outlineLevel="1" x14ac:dyDescent="0.25">
      <c r="A25" s="11" t="s">
        <v>32</v>
      </c>
      <c r="B25" s="6" t="s">
        <v>33</v>
      </c>
      <c r="C25" s="24">
        <v>17346989.550000001</v>
      </c>
      <c r="D25" s="58">
        <v>12825191.359999999</v>
      </c>
      <c r="E25" s="39">
        <f t="shared" si="0"/>
        <v>-4521798.1900000013</v>
      </c>
      <c r="F25" s="24">
        <f t="shared" si="4"/>
        <v>73.933239672701589</v>
      </c>
      <c r="G25" s="4"/>
      <c r="H25" s="2"/>
      <c r="I25" s="2"/>
      <c r="J25" s="2"/>
      <c r="K25" s="2"/>
      <c r="L25" s="2"/>
    </row>
    <row r="26" spans="1:12" ht="40.5" customHeight="1" x14ac:dyDescent="0.25">
      <c r="A26" s="15" t="s">
        <v>34</v>
      </c>
      <c r="B26" s="16" t="s">
        <v>35</v>
      </c>
      <c r="C26" s="29">
        <f>C27+C28+C29</f>
        <v>3579885.39</v>
      </c>
      <c r="D26" s="29">
        <f>D27+D28+D29</f>
        <v>4169172.79</v>
      </c>
      <c r="E26" s="29">
        <f t="shared" si="0"/>
        <v>589287.39999999991</v>
      </c>
      <c r="F26" s="29">
        <f>D26/C26*100</f>
        <v>116.46106888354882</v>
      </c>
      <c r="G26" s="4"/>
      <c r="H26" s="2"/>
      <c r="I26" s="2"/>
      <c r="J26" s="2"/>
      <c r="K26" s="2"/>
      <c r="L26" s="2"/>
    </row>
    <row r="27" spans="1:12" ht="54" customHeight="1" outlineLevel="1" x14ac:dyDescent="0.25">
      <c r="A27" s="11" t="s">
        <v>36</v>
      </c>
      <c r="B27" s="6" t="s">
        <v>37</v>
      </c>
      <c r="C27" s="30">
        <v>3579885.39</v>
      </c>
      <c r="D27" s="58">
        <v>4169172.79</v>
      </c>
      <c r="E27" s="39">
        <f t="shared" si="0"/>
        <v>589287.39999999991</v>
      </c>
      <c r="F27" s="24">
        <f>D27/C27*100</f>
        <v>116.46106888354882</v>
      </c>
      <c r="G27" s="4"/>
      <c r="H27" s="2"/>
      <c r="I27" s="2"/>
      <c r="J27" s="2"/>
      <c r="K27" s="2"/>
      <c r="L27" s="2"/>
    </row>
    <row r="28" spans="1:12" ht="27" customHeight="1" outlineLevel="1" x14ac:dyDescent="0.25">
      <c r="A28" s="11" t="s">
        <v>38</v>
      </c>
      <c r="B28" s="6" t="s">
        <v>39</v>
      </c>
      <c r="C28" s="30">
        <v>0</v>
      </c>
      <c r="D28" s="58">
        <v>0</v>
      </c>
      <c r="E28" s="39">
        <f t="shared" si="0"/>
        <v>0</v>
      </c>
      <c r="F28" s="24">
        <v>0</v>
      </c>
      <c r="G28" s="4"/>
      <c r="H28" s="2"/>
      <c r="I28" s="2"/>
      <c r="J28" s="2"/>
      <c r="K28" s="2"/>
      <c r="L28" s="2"/>
    </row>
    <row r="29" spans="1:12" ht="40.5" customHeight="1" outlineLevel="1" x14ac:dyDescent="0.25">
      <c r="A29" s="11" t="s">
        <v>40</v>
      </c>
      <c r="B29" s="6" t="s">
        <v>41</v>
      </c>
      <c r="C29" s="30">
        <v>0</v>
      </c>
      <c r="D29" s="58">
        <v>0</v>
      </c>
      <c r="E29" s="39">
        <f t="shared" si="0"/>
        <v>0</v>
      </c>
      <c r="F29" s="24">
        <v>0</v>
      </c>
      <c r="G29" s="4"/>
      <c r="H29" s="2"/>
      <c r="I29" s="2"/>
      <c r="J29" s="2"/>
      <c r="K29" s="2"/>
      <c r="L29" s="2"/>
    </row>
    <row r="30" spans="1:12" ht="27" customHeight="1" x14ac:dyDescent="0.25">
      <c r="A30" s="15" t="s">
        <v>42</v>
      </c>
      <c r="B30" s="16" t="s">
        <v>43</v>
      </c>
      <c r="C30" s="29">
        <f>C31</f>
        <v>0</v>
      </c>
      <c r="D30" s="29">
        <f>D31</f>
        <v>0</v>
      </c>
      <c r="E30" s="29">
        <f t="shared" si="0"/>
        <v>0</v>
      </c>
      <c r="F30" s="29">
        <v>0</v>
      </c>
      <c r="G30" s="4"/>
      <c r="H30" s="2"/>
      <c r="I30" s="2"/>
      <c r="J30" s="2"/>
      <c r="K30" s="2"/>
      <c r="L30" s="2"/>
    </row>
    <row r="31" spans="1:12" ht="27" customHeight="1" outlineLevel="1" x14ac:dyDescent="0.25">
      <c r="A31" s="11" t="s">
        <v>44</v>
      </c>
      <c r="B31" s="6" t="s">
        <v>45</v>
      </c>
      <c r="C31" s="30">
        <v>0</v>
      </c>
      <c r="D31" s="30">
        <v>0</v>
      </c>
      <c r="E31" s="39">
        <f t="shared" si="0"/>
        <v>0</v>
      </c>
      <c r="F31" s="24" t="str">
        <f t="shared" ref="F31:F54" ca="1" si="5">IF(INDIRECT("R[0]C[-3]", FALSE)&lt;&gt;0,INDIRECT("R[0]C[-2]", FALSE)*100/INDIRECT("R[0]C[-3]", FALSE),"")</f>
        <v/>
      </c>
      <c r="G31" s="4"/>
      <c r="H31" s="2"/>
      <c r="I31" s="2"/>
      <c r="J31" s="2"/>
      <c r="K31" s="2"/>
      <c r="L31" s="2"/>
    </row>
    <row r="32" spans="1:12" ht="27" customHeight="1" x14ac:dyDescent="0.25">
      <c r="A32" s="15" t="s">
        <v>46</v>
      </c>
      <c r="B32" s="16" t="s">
        <v>47</v>
      </c>
      <c r="C32" s="29">
        <f>C33+C34</f>
        <v>3567569.87</v>
      </c>
      <c r="D32" s="29">
        <f>D33+D34</f>
        <v>2903705.54</v>
      </c>
      <c r="E32" s="29">
        <f t="shared" si="0"/>
        <v>-663864.33000000007</v>
      </c>
      <c r="F32" s="29">
        <v>0</v>
      </c>
      <c r="G32" s="4"/>
      <c r="H32" s="2"/>
      <c r="I32" s="2"/>
      <c r="J32" s="2"/>
      <c r="K32" s="2"/>
      <c r="L32" s="2"/>
    </row>
    <row r="33" spans="1:12" ht="27" customHeight="1" outlineLevel="1" x14ac:dyDescent="0.25">
      <c r="A33" s="11" t="s">
        <v>48</v>
      </c>
      <c r="B33" s="6" t="s">
        <v>49</v>
      </c>
      <c r="C33" s="24">
        <v>3497569.87</v>
      </c>
      <c r="D33" s="58">
        <v>2903705.54</v>
      </c>
      <c r="E33" s="39">
        <f t="shared" si="0"/>
        <v>-593864.33000000007</v>
      </c>
      <c r="F33" s="24">
        <f>D33/C33*100</f>
        <v>83.020658569431234</v>
      </c>
      <c r="G33" s="4"/>
      <c r="H33" s="2"/>
      <c r="I33" s="2"/>
      <c r="J33" s="2"/>
      <c r="K33" s="2"/>
      <c r="L33" s="2"/>
    </row>
    <row r="34" spans="1:12" ht="40.5" customHeight="1" outlineLevel="1" x14ac:dyDescent="0.25">
      <c r="A34" s="11" t="s">
        <v>50</v>
      </c>
      <c r="B34" s="6" t="s">
        <v>51</v>
      </c>
      <c r="C34" s="24">
        <v>70000</v>
      </c>
      <c r="D34" s="58">
        <v>0</v>
      </c>
      <c r="E34" s="39">
        <f t="shared" si="0"/>
        <v>-70000</v>
      </c>
      <c r="F34" s="24">
        <v>0</v>
      </c>
      <c r="G34" s="4"/>
      <c r="H34" s="2"/>
      <c r="I34" s="2"/>
      <c r="J34" s="2"/>
      <c r="K34" s="2"/>
      <c r="L34" s="2"/>
    </row>
    <row r="35" spans="1:12" ht="27" customHeight="1" x14ac:dyDescent="0.25">
      <c r="A35" s="15" t="s">
        <v>52</v>
      </c>
      <c r="B35" s="16" t="s">
        <v>53</v>
      </c>
      <c r="C35" s="29">
        <f>C36+C37</f>
        <v>0</v>
      </c>
      <c r="D35" s="29">
        <f>D36+D37</f>
        <v>0</v>
      </c>
      <c r="E35" s="29">
        <f t="shared" si="0"/>
        <v>0</v>
      </c>
      <c r="F35" s="29">
        <v>0</v>
      </c>
      <c r="G35" s="4"/>
      <c r="H35" s="2"/>
      <c r="I35" s="2"/>
      <c r="J35" s="2"/>
      <c r="K35" s="2"/>
      <c r="L35" s="2"/>
    </row>
    <row r="36" spans="1:12" ht="40.5" customHeight="1" outlineLevel="1" x14ac:dyDescent="0.25">
      <c r="A36" s="11" t="s">
        <v>54</v>
      </c>
      <c r="B36" s="6" t="s">
        <v>55</v>
      </c>
      <c r="C36" s="24">
        <v>0</v>
      </c>
      <c r="D36" s="24">
        <v>0</v>
      </c>
      <c r="E36" s="39">
        <f t="shared" si="0"/>
        <v>0</v>
      </c>
      <c r="F36" s="24">
        <v>0</v>
      </c>
      <c r="G36" s="4"/>
      <c r="H36" s="2"/>
      <c r="I36" s="2"/>
      <c r="J36" s="2"/>
      <c r="K36" s="2"/>
      <c r="L36" s="2"/>
    </row>
    <row r="37" spans="1:12" ht="40.5" customHeight="1" outlineLevel="1" x14ac:dyDescent="0.25">
      <c r="A37" s="11" t="s">
        <v>56</v>
      </c>
      <c r="B37" s="6" t="s">
        <v>57</v>
      </c>
      <c r="C37" s="24">
        <v>0</v>
      </c>
      <c r="D37" s="24">
        <v>0</v>
      </c>
      <c r="E37" s="39">
        <f t="shared" si="0"/>
        <v>0</v>
      </c>
      <c r="F37" s="24">
        <v>0</v>
      </c>
      <c r="G37" s="4"/>
      <c r="H37" s="2"/>
      <c r="I37" s="2"/>
      <c r="J37" s="2"/>
      <c r="K37" s="2"/>
      <c r="L37" s="2"/>
    </row>
    <row r="38" spans="1:12" ht="27" customHeight="1" x14ac:dyDescent="0.25">
      <c r="A38" s="15" t="s">
        <v>58</v>
      </c>
      <c r="B38" s="16" t="s">
        <v>59</v>
      </c>
      <c r="C38" s="29">
        <f>C39+C40</f>
        <v>0</v>
      </c>
      <c r="D38" s="29">
        <f>D39+D40</f>
        <v>0</v>
      </c>
      <c r="E38" s="29">
        <f t="shared" ref="E38:F38" si="6">E39+E40</f>
        <v>0</v>
      </c>
      <c r="F38" s="29">
        <f t="shared" si="6"/>
        <v>0</v>
      </c>
      <c r="G38" s="4"/>
      <c r="H38" s="2"/>
      <c r="I38" s="2"/>
      <c r="J38" s="2"/>
      <c r="K38" s="2"/>
      <c r="L38" s="2"/>
    </row>
    <row r="39" spans="1:12" ht="27" customHeight="1" outlineLevel="1" x14ac:dyDescent="0.25">
      <c r="A39" s="11" t="s">
        <v>60</v>
      </c>
      <c r="B39" s="6" t="s">
        <v>61</v>
      </c>
      <c r="C39" s="30">
        <v>0</v>
      </c>
      <c r="D39" s="30">
        <v>0</v>
      </c>
      <c r="E39" s="39">
        <f t="shared" si="0"/>
        <v>0</v>
      </c>
      <c r="F39" s="24">
        <v>0</v>
      </c>
      <c r="G39" s="4"/>
      <c r="H39" s="2"/>
      <c r="I39" s="2"/>
      <c r="J39" s="2"/>
      <c r="K39" s="2"/>
      <c r="L39" s="2"/>
    </row>
    <row r="40" spans="1:12" ht="38.25" x14ac:dyDescent="0.25">
      <c r="A40" s="46" t="s">
        <v>98</v>
      </c>
      <c r="B40" s="44" t="s">
        <v>99</v>
      </c>
      <c r="C40" s="43">
        <v>0</v>
      </c>
      <c r="D40" s="43">
        <v>0</v>
      </c>
      <c r="E40" s="43">
        <v>0</v>
      </c>
      <c r="F40" s="24">
        <v>0</v>
      </c>
      <c r="G40" s="45"/>
      <c r="H40" s="2"/>
      <c r="I40" s="2"/>
      <c r="J40" s="2"/>
      <c r="K40" s="2"/>
      <c r="L40" s="2"/>
    </row>
    <row r="41" spans="1:12" ht="27" customHeight="1" x14ac:dyDescent="0.25">
      <c r="A41" s="15" t="s">
        <v>62</v>
      </c>
      <c r="B41" s="16" t="s">
        <v>63</v>
      </c>
      <c r="C41" s="29">
        <f>C42+C43</f>
        <v>2594762.27</v>
      </c>
      <c r="D41" s="29">
        <f>D42+D43</f>
        <v>2653137.75</v>
      </c>
      <c r="E41" s="29">
        <f t="shared" si="0"/>
        <v>58375.479999999981</v>
      </c>
      <c r="F41" s="29">
        <f>D41/C41*100</f>
        <v>102.24974290226596</v>
      </c>
      <c r="G41" s="4"/>
      <c r="H41" s="2"/>
      <c r="I41" s="2"/>
      <c r="J41" s="2"/>
      <c r="K41" s="2"/>
      <c r="L41" s="2"/>
    </row>
    <row r="42" spans="1:12" ht="40.5" customHeight="1" outlineLevel="1" x14ac:dyDescent="0.25">
      <c r="A42" s="11" t="s">
        <v>64</v>
      </c>
      <c r="B42" s="6" t="s">
        <v>65</v>
      </c>
      <c r="C42" s="24">
        <v>1533531</v>
      </c>
      <c r="D42" s="58">
        <v>1632517</v>
      </c>
      <c r="E42" s="39">
        <f t="shared" si="0"/>
        <v>98986</v>
      </c>
      <c r="F42" s="24">
        <f>D42/C42*100</f>
        <v>106.45477659075688</v>
      </c>
      <c r="G42" s="4"/>
      <c r="H42" s="2"/>
      <c r="I42" s="2"/>
      <c r="J42" s="2"/>
      <c r="K42" s="2"/>
      <c r="L42" s="2"/>
    </row>
    <row r="43" spans="1:12" ht="27" customHeight="1" outlineLevel="1" x14ac:dyDescent="0.25">
      <c r="A43" s="11" t="s">
        <v>66</v>
      </c>
      <c r="B43" s="6" t="s">
        <v>67</v>
      </c>
      <c r="C43" s="24">
        <v>1061231.27</v>
      </c>
      <c r="D43" s="58">
        <v>1020620.75</v>
      </c>
      <c r="E43" s="39">
        <f t="shared" si="0"/>
        <v>-40610.520000000019</v>
      </c>
      <c r="F43" s="24">
        <f>D43/C43*100</f>
        <v>96.173263910702516</v>
      </c>
      <c r="G43" s="4"/>
      <c r="H43" s="2"/>
      <c r="I43" s="2"/>
      <c r="J43" s="2"/>
      <c r="K43" s="2"/>
      <c r="L43" s="2"/>
    </row>
    <row r="44" spans="1:12" ht="54" customHeight="1" x14ac:dyDescent="0.25">
      <c r="A44" s="15" t="s">
        <v>68</v>
      </c>
      <c r="B44" s="16" t="s">
        <v>69</v>
      </c>
      <c r="C44" s="29">
        <f>C45+C46</f>
        <v>1461255.59</v>
      </c>
      <c r="D44" s="29">
        <f>D45+D46</f>
        <v>1560688.02</v>
      </c>
      <c r="E44" s="29">
        <f t="shared" si="0"/>
        <v>99432.429999999935</v>
      </c>
      <c r="F44" s="29">
        <f t="shared" ca="1" si="5"/>
        <v>106.80458851144583</v>
      </c>
      <c r="G44" s="4"/>
      <c r="H44" s="2"/>
      <c r="I44" s="2"/>
      <c r="J44" s="2"/>
      <c r="K44" s="2"/>
      <c r="L44" s="2"/>
    </row>
    <row r="45" spans="1:12" ht="27" customHeight="1" outlineLevel="1" x14ac:dyDescent="0.25">
      <c r="A45" s="11" t="s">
        <v>70</v>
      </c>
      <c r="B45" s="6" t="s">
        <v>71</v>
      </c>
      <c r="C45" s="24">
        <v>83300</v>
      </c>
      <c r="D45" s="58">
        <v>0</v>
      </c>
      <c r="E45" s="39">
        <f t="shared" si="0"/>
        <v>-83300</v>
      </c>
      <c r="F45" s="24">
        <f t="shared" ca="1" si="5"/>
        <v>0</v>
      </c>
      <c r="G45" s="4"/>
      <c r="H45" s="2"/>
      <c r="I45" s="2"/>
      <c r="J45" s="2"/>
      <c r="K45" s="2"/>
      <c r="L45" s="2"/>
    </row>
    <row r="46" spans="1:12" ht="40.5" customHeight="1" outlineLevel="1" x14ac:dyDescent="0.25">
      <c r="A46" s="11" t="s">
        <v>72</v>
      </c>
      <c r="B46" s="6" t="s">
        <v>73</v>
      </c>
      <c r="C46" s="24">
        <v>1377955.59</v>
      </c>
      <c r="D46" s="58">
        <v>1560688.02</v>
      </c>
      <c r="E46" s="39">
        <f t="shared" si="0"/>
        <v>182732.42999999993</v>
      </c>
      <c r="F46" s="24">
        <f t="shared" ca="1" si="5"/>
        <v>113.26112621670194</v>
      </c>
      <c r="G46" s="4"/>
      <c r="H46" s="2"/>
      <c r="I46" s="2"/>
      <c r="J46" s="2"/>
      <c r="K46" s="2"/>
      <c r="L46" s="2"/>
    </row>
    <row r="47" spans="1:12" ht="27" customHeight="1" x14ac:dyDescent="0.25">
      <c r="A47" s="15" t="s">
        <v>74</v>
      </c>
      <c r="B47" s="16" t="s">
        <v>75</v>
      </c>
      <c r="C47" s="29">
        <f>C48+C49+C50+C51</f>
        <v>11565874.23</v>
      </c>
      <c r="D47" s="29">
        <f>D48+D49+D50+D51</f>
        <v>10310594.57</v>
      </c>
      <c r="E47" s="29">
        <f t="shared" si="0"/>
        <v>-1255279.6600000001</v>
      </c>
      <c r="F47" s="29">
        <f t="shared" ca="1" si="5"/>
        <v>89.146694533959149</v>
      </c>
      <c r="G47" s="4"/>
      <c r="H47" s="2"/>
      <c r="I47" s="2"/>
      <c r="J47" s="2"/>
      <c r="K47" s="2"/>
      <c r="L47" s="2"/>
    </row>
    <row r="48" spans="1:12" ht="27" customHeight="1" outlineLevel="1" x14ac:dyDescent="0.25">
      <c r="A48" s="11" t="s">
        <v>76</v>
      </c>
      <c r="B48" s="6" t="s">
        <v>77</v>
      </c>
      <c r="C48" s="24">
        <v>0</v>
      </c>
      <c r="D48" s="58">
        <v>0</v>
      </c>
      <c r="E48" s="39">
        <f t="shared" si="0"/>
        <v>0</v>
      </c>
      <c r="F48" s="24" t="str">
        <f t="shared" ca="1" si="5"/>
        <v/>
      </c>
      <c r="G48" s="4"/>
      <c r="H48" s="2"/>
      <c r="I48" s="2"/>
      <c r="J48" s="2"/>
      <c r="K48" s="2"/>
      <c r="L48" s="2"/>
    </row>
    <row r="49" spans="1:12" ht="27" customHeight="1" outlineLevel="1" x14ac:dyDescent="0.25">
      <c r="A49" s="11" t="s">
        <v>78</v>
      </c>
      <c r="B49" s="6" t="s">
        <v>79</v>
      </c>
      <c r="C49" s="24">
        <v>34393.279999999999</v>
      </c>
      <c r="D49" s="58">
        <v>138887</v>
      </c>
      <c r="E49" s="39">
        <f t="shared" si="0"/>
        <v>104493.72</v>
      </c>
      <c r="F49" s="24">
        <f t="shared" ca="1" si="5"/>
        <v>403.82016486941637</v>
      </c>
      <c r="G49" s="4"/>
      <c r="H49" s="2"/>
      <c r="I49" s="2"/>
      <c r="J49" s="2"/>
      <c r="K49" s="2"/>
      <c r="L49" s="2"/>
    </row>
    <row r="50" spans="1:12" ht="27" customHeight="1" outlineLevel="1" x14ac:dyDescent="0.25">
      <c r="A50" s="11" t="s">
        <v>80</v>
      </c>
      <c r="B50" s="6" t="s">
        <v>81</v>
      </c>
      <c r="C50" s="24">
        <v>8233925.9500000002</v>
      </c>
      <c r="D50" s="58">
        <v>7721707.5700000003</v>
      </c>
      <c r="E50" s="39">
        <f t="shared" si="0"/>
        <v>-512218.37999999989</v>
      </c>
      <c r="F50" s="24">
        <f t="shared" ca="1" si="5"/>
        <v>93.779171890658063</v>
      </c>
      <c r="G50" s="4"/>
      <c r="H50" s="2"/>
      <c r="I50" s="2"/>
      <c r="J50" s="2"/>
      <c r="K50" s="2"/>
      <c r="L50" s="2"/>
    </row>
    <row r="51" spans="1:12" ht="54" customHeight="1" outlineLevel="1" x14ac:dyDescent="0.25">
      <c r="A51" s="11" t="s">
        <v>82</v>
      </c>
      <c r="B51" s="6" t="s">
        <v>83</v>
      </c>
      <c r="C51" s="24">
        <v>3297555</v>
      </c>
      <c r="D51" s="58">
        <v>2450000</v>
      </c>
      <c r="E51" s="39">
        <f>D51-C51</f>
        <v>-847555</v>
      </c>
      <c r="F51" s="24">
        <f t="shared" ca="1" si="5"/>
        <v>74.297471914797484</v>
      </c>
      <c r="G51" s="4"/>
      <c r="H51" s="2"/>
      <c r="I51" s="2"/>
      <c r="J51" s="2"/>
      <c r="K51" s="2"/>
      <c r="L51" s="2"/>
    </row>
    <row r="52" spans="1:12" ht="27" customHeight="1" x14ac:dyDescent="0.25">
      <c r="A52" s="15" t="s">
        <v>84</v>
      </c>
      <c r="B52" s="16" t="s">
        <v>85</v>
      </c>
      <c r="C52" s="29">
        <f>C53</f>
        <v>1236540.8899999999</v>
      </c>
      <c r="D52" s="29">
        <f>D53</f>
        <v>1400468.07</v>
      </c>
      <c r="E52" s="29">
        <f t="shared" si="0"/>
        <v>163927.18000000017</v>
      </c>
      <c r="F52" s="29">
        <f t="shared" ca="1" si="5"/>
        <v>113.25691542638756</v>
      </c>
      <c r="G52" s="4"/>
      <c r="H52" s="2"/>
      <c r="I52" s="2"/>
      <c r="J52" s="2"/>
      <c r="K52" s="2"/>
      <c r="L52" s="2"/>
    </row>
    <row r="53" spans="1:12" ht="27" customHeight="1" outlineLevel="1" x14ac:dyDescent="0.25">
      <c r="A53" s="11" t="s">
        <v>86</v>
      </c>
      <c r="B53" s="6" t="s">
        <v>87</v>
      </c>
      <c r="C53" s="24">
        <v>1236540.8899999999</v>
      </c>
      <c r="D53" s="58">
        <v>1400468.07</v>
      </c>
      <c r="E53" s="39">
        <f t="shared" si="0"/>
        <v>163927.18000000017</v>
      </c>
      <c r="F53" s="24">
        <f t="shared" ca="1" si="5"/>
        <v>113.25691542638756</v>
      </c>
      <c r="G53" s="4"/>
      <c r="H53" s="2"/>
      <c r="I53" s="2"/>
      <c r="J53" s="2"/>
      <c r="K53" s="2"/>
      <c r="L53" s="2"/>
    </row>
    <row r="54" spans="1:12" ht="12.75" customHeight="1" x14ac:dyDescent="0.25">
      <c r="A54" s="12" t="s">
        <v>88</v>
      </c>
      <c r="B54" s="7"/>
      <c r="C54" s="32">
        <f>C7+C11+C17+C19+C21+C26+C30+C32+C35+C38+C41+C44+C47+C52</f>
        <v>115306082.28</v>
      </c>
      <c r="D54" s="32">
        <f>D7+D11+D17+D19+D21+D26+D30+D32+D35+D38+D41+D44+D47+D52</f>
        <v>114605793.88</v>
      </c>
      <c r="E54" s="42">
        <f>E7+E11+E17+E19+E21+E26+E30+E32+E35+E38+E41+E44+E47+E52</f>
        <v>-700288.40000000433</v>
      </c>
      <c r="F54" s="32">
        <f t="shared" ca="1" si="5"/>
        <v>99.392670025593731</v>
      </c>
      <c r="G54" s="4"/>
      <c r="H54" s="2"/>
      <c r="I54" s="2"/>
      <c r="J54" s="2"/>
      <c r="K54" s="2"/>
      <c r="L54" s="2"/>
    </row>
    <row r="55" spans="1:12" ht="12.75" customHeight="1" x14ac:dyDescent="0.25">
      <c r="A55" s="13"/>
      <c r="B55" s="8"/>
      <c r="C55" s="35"/>
      <c r="D55" s="33"/>
      <c r="E55" s="40"/>
      <c r="F55" s="33"/>
      <c r="G55" s="2"/>
      <c r="H55" s="2"/>
      <c r="I55" s="2"/>
      <c r="J55" s="2"/>
      <c r="K55" s="2"/>
      <c r="L55" s="2"/>
    </row>
    <row r="56" spans="1:12" ht="12.75" customHeight="1" x14ac:dyDescent="0.25">
      <c r="A56" s="50"/>
      <c r="B56" s="50"/>
      <c r="C56" s="51"/>
      <c r="D56" s="59"/>
      <c r="E56" s="60"/>
      <c r="H56" s="9"/>
      <c r="I56" s="2"/>
      <c r="J56" s="2"/>
      <c r="K56" s="2"/>
      <c r="L56" s="2"/>
    </row>
  </sheetData>
  <mergeCells count="8">
    <mergeCell ref="A2:F2"/>
    <mergeCell ref="F4:F5"/>
    <mergeCell ref="A56:C56"/>
    <mergeCell ref="A4:A5"/>
    <mergeCell ref="B4:B5"/>
    <mergeCell ref="C4:C5"/>
    <mergeCell ref="D4:D5"/>
    <mergeCell ref="E4:E5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08BC0C9BD4B4AA9ADC707810E7269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в разрезе муниципальных программ&lt;/VariantName&gt;&#10;  &lt;VariantLink&gt;2258963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F0108E5F-1C97-46A2-920A-36A4C6923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dcterms:created xsi:type="dcterms:W3CDTF">2017-09-27T07:01:08Z</dcterms:created>
  <dcterms:modified xsi:type="dcterms:W3CDTF">2021-04-26T11:03:09Z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