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19 год\рабочие формы\2020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Документ!$A$6:$N$55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3" i="1" l="1"/>
  <c r="F8" i="1" l="1"/>
  <c r="F9" i="1"/>
  <c r="F10" i="1"/>
  <c r="F11" i="1"/>
  <c r="F12" i="1"/>
  <c r="F13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4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8" i="1"/>
  <c r="F7" i="1"/>
  <c r="D55" i="1"/>
  <c r="F55" i="1" s="1"/>
  <c r="E54" i="1"/>
  <c r="E40" i="1"/>
  <c r="E41" i="1"/>
  <c r="E42" i="1"/>
  <c r="E43" i="1"/>
  <c r="E44" i="1"/>
  <c r="E45" i="1"/>
  <c r="E46" i="1"/>
  <c r="E47" i="1"/>
  <c r="E48" i="1"/>
  <c r="E9" i="1" l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7" i="1"/>
  <c r="E39" i="1"/>
  <c r="E49" i="1"/>
  <c r="E50" i="1"/>
  <c r="E51" i="1"/>
  <c r="E52" i="1" l="1"/>
  <c r="E38" i="1"/>
  <c r="E35" i="1"/>
  <c r="E32" i="1"/>
  <c r="E30" i="1"/>
  <c r="E26" i="1"/>
  <c r="E21" i="1"/>
  <c r="E19" i="1"/>
  <c r="E17" i="1"/>
  <c r="E15" i="1"/>
  <c r="E11" i="1"/>
  <c r="E7" i="1"/>
  <c r="E55" i="1" l="1"/>
</calcChain>
</file>

<file path=xl/sharedStrings.xml><?xml version="1.0" encoding="utf-8"?>
<sst xmlns="http://schemas.openxmlformats.org/spreadsheetml/2006/main" count="105" uniqueCount="105">
  <si>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</si>
  <si>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</si>
  <si>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</si>
  <si>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</si>
  <si>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</si>
  <si>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</si>
  <si>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</si>
  <si>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</si>
  <si>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</si>
  <si>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</si>
  <si>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</si>
  <si>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</si>
  <si>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</si>
  <si>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</si>
  <si>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</si>
  <si>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</si>
  <si>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</si>
  <si>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</si>
  <si>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</si>
  <si>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</si>
  <si>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</si>
  <si>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</si>
  <si>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</si>
  <si>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</si>
  <si>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</si>
  <si>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</si>
  <si>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</si>
  <si>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</si>
  <si>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</si>
  <si>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</si>
  <si>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</si>
  <si>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</si>
  <si>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</si>
  <si>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</si>
  <si>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</si>
  <si>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</si>
  <si>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</si>
  <si>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</si>
  <si>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</si>
  <si>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</si>
  <si>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</si>
  <si>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</si>
  <si>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</si>
  <si>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</si>
  <si>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</si>
  <si>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</si>
  <si>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</si>
  <si>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</si>
  <si>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</si>
  <si>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</si>
  <si>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</si>
  <si>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</si>
  <si>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</si>
  <si>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</si>
  <si>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</si>
  <si>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</si>
  <si>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</si>
  <si>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</si>
  <si>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</si>
  <si>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</si>
  <si>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</si>
  <si>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</si>
  <si>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</si>
  <si>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</si>
  <si>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</si>
  <si>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</si>
  <si>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</si>
  <si>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</si>
  <si>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</si>
  <si>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</si>
  <si>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</si>
  <si>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</si>
  <si>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</si>
  <si>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</si>
  <si>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</si>
  <si>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</si>
  <si>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</si>
  <si>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</si>
  <si>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</si>
  <si>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</si>
  <si>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</si>
  <si>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</si>
  <si>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</si>
  <si>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</si>
  <si>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</si>
  <si>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</si>
  <si>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</si>
  <si>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</si>
  <si>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</si>
  <si>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</si>
  <si>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</si>
  <si>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</si>
  <si>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</si>
  <si>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</si>
  <si>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</si>
  <si>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</si>
  <si>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</si>
  <si>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</si>
  <si>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Исполнено за 2 квартал 2019 года</t>
  </si>
  <si>
    <t>Исполнено за 2 квартал 2020 года</t>
  </si>
  <si>
    <t xml:space="preserve">Сравнительный анализ исполнения местного бюджета ЗАТО Видяево года в разрезе муниципальных программ 2 квартал 2020/2019 годов
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</si>
  <si>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</si>
  <si>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</si>
  <si>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9990000000</t>
  </si>
  <si>
    <t xml:space="preserve">  Иная непрограммная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</si>
</sst>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0" borderId="2" xfId="10" quotePrefix="1" applyNumberFormat="1" applyProtection="1">
      <alignment horizontal="left" vertical="top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Protection="1"/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4" fontId="5" fillId="0" borderId="9" xfId="9" applyNumberFormat="1" applyFont="1" applyBorder="1" applyAlignment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4" fontId="6" fillId="5" borderId="2" xfId="11" applyFont="1" applyFill="1" applyProtection="1">
      <alignment horizontal="right" vertical="top" shrinkToFit="1"/>
    </xf>
    <xf numFmtId="4" fontId="5" fillId="6" borderId="9" xfId="14" applyNumberFormat="1" applyFont="1" applyFill="1" applyBorder="1" applyAlignment="1" applyProtection="1">
      <alignment horizontal="right" vertical="top" shrinkToFit="1"/>
    </xf>
    <xf numFmtId="4" fontId="6" fillId="6" borderId="9" xfId="14" applyNumberFormat="1" applyFont="1" applyFill="1" applyBorder="1" applyAlignment="1" applyProtection="1">
      <alignment horizontal="right" vertical="top" shrinkToFit="1"/>
    </xf>
    <xf numFmtId="0" fontId="6" fillId="6" borderId="9" xfId="13" quotePrefix="1" applyNumberFormat="1" applyFont="1" applyFill="1" applyBorder="1" applyAlignment="1" applyProtection="1">
      <alignment horizontal="left" vertical="top" wrapTex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workbookViewId="0">
      <pane ySplit="6" topLeftCell="A7" activePane="bottomLeft" state="frozen"/>
      <selection pane="bottomLeft" activeCell="E62" sqref="E62"/>
    </sheetView>
  </sheetViews>
  <sheetFormatPr defaultRowHeight="15" outlineLevelRow="1" x14ac:dyDescent="0.25"/>
  <cols>
    <col min="1" max="1" width="15" style="14" customWidth="1"/>
    <col min="2" max="2" width="50.7109375" style="1" customWidth="1"/>
    <col min="3" max="3" width="16" style="33" customWidth="1"/>
    <col min="4" max="4" width="15.42578125" style="33" customWidth="1"/>
    <col min="5" max="5" width="16.140625" style="40" customWidth="1"/>
    <col min="6" max="6" width="12.7109375" style="33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7"/>
      <c r="B1" s="18"/>
      <c r="C1" s="25"/>
      <c r="D1" s="25"/>
      <c r="E1" s="35"/>
      <c r="F1" s="25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50" t="s">
        <v>100</v>
      </c>
      <c r="B2" s="50"/>
      <c r="C2" s="50"/>
      <c r="D2" s="50"/>
      <c r="E2" s="50"/>
      <c r="F2" s="50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9"/>
      <c r="B3" s="19"/>
      <c r="C3" s="26"/>
      <c r="D3" s="26"/>
      <c r="E3" s="36"/>
      <c r="F3" s="27" t="s">
        <v>91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5" t="s">
        <v>0</v>
      </c>
      <c r="B4" s="57" t="s">
        <v>1</v>
      </c>
      <c r="C4" s="51" t="s">
        <v>98</v>
      </c>
      <c r="D4" s="51" t="s">
        <v>99</v>
      </c>
      <c r="E4" s="59" t="s">
        <v>89</v>
      </c>
      <c r="F4" s="51" t="s">
        <v>90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56"/>
      <c r="B5" s="58"/>
      <c r="C5" s="52"/>
      <c r="D5" s="52"/>
      <c r="E5" s="60"/>
      <c r="F5" s="52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10">
        <v>1</v>
      </c>
      <c r="B6" s="5">
        <v>2</v>
      </c>
      <c r="C6" s="28">
        <v>3</v>
      </c>
      <c r="D6" s="28">
        <v>4</v>
      </c>
      <c r="E6" s="37">
        <v>5</v>
      </c>
      <c r="F6" s="28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5" t="s">
        <v>2</v>
      </c>
      <c r="B7" s="16" t="s">
        <v>3</v>
      </c>
      <c r="C7" s="31">
        <v>126939264.43000001</v>
      </c>
      <c r="D7" s="45">
        <v>130026796.79000001</v>
      </c>
      <c r="E7" s="29">
        <f>D7-C7</f>
        <v>3087532.3599999994</v>
      </c>
      <c r="F7" s="29">
        <f>D7/C7*100</f>
        <v>102.43229104396032</v>
      </c>
      <c r="G7" s="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4</v>
      </c>
      <c r="B8" s="6" t="s">
        <v>5</v>
      </c>
      <c r="C8" s="30">
        <v>120309924.13</v>
      </c>
      <c r="D8" s="46">
        <v>124704396.65000001</v>
      </c>
      <c r="E8" s="38">
        <f>D8-C8</f>
        <v>4394472.5200000107</v>
      </c>
      <c r="F8" s="24">
        <f t="shared" ref="F8:F55" si="0">D8/C8*100</f>
        <v>103.65262679016539</v>
      </c>
      <c r="G8" s="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11" t="s">
        <v>6</v>
      </c>
      <c r="B9" s="6" t="s">
        <v>7</v>
      </c>
      <c r="C9" s="30">
        <v>957948.71</v>
      </c>
      <c r="D9" s="46">
        <v>421451.85</v>
      </c>
      <c r="E9" s="38">
        <f t="shared" ref="E9:E54" si="1">D9-C9</f>
        <v>-536496.86</v>
      </c>
      <c r="F9" s="24">
        <f t="shared" si="0"/>
        <v>43.995241665913412</v>
      </c>
      <c r="G9" s="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1" t="s">
        <v>8</v>
      </c>
      <c r="B10" s="6" t="s">
        <v>9</v>
      </c>
      <c r="C10" s="30">
        <v>5671391.5899999999</v>
      </c>
      <c r="D10" s="46">
        <v>4900948.29</v>
      </c>
      <c r="E10" s="38">
        <f t="shared" si="1"/>
        <v>-770443.29999999981</v>
      </c>
      <c r="F10" s="24">
        <f t="shared" si="0"/>
        <v>86.415268849386578</v>
      </c>
      <c r="G10" s="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5" t="s">
        <v>10</v>
      </c>
      <c r="B11" s="16" t="s">
        <v>11</v>
      </c>
      <c r="C11" s="31">
        <v>9455704.9299999997</v>
      </c>
      <c r="D11" s="45">
        <v>8774693.9299999997</v>
      </c>
      <c r="E11" s="29">
        <f t="shared" si="1"/>
        <v>-681011</v>
      </c>
      <c r="F11" s="29">
        <f t="shared" si="0"/>
        <v>92.797882283325436</v>
      </c>
      <c r="G11" s="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11" t="s">
        <v>12</v>
      </c>
      <c r="B12" s="6" t="s">
        <v>13</v>
      </c>
      <c r="C12" s="30">
        <v>6803352.6799999997</v>
      </c>
      <c r="D12" s="46">
        <v>5982931.6100000003</v>
      </c>
      <c r="E12" s="38">
        <f t="shared" si="1"/>
        <v>-820421.06999999937</v>
      </c>
      <c r="F12" s="24">
        <f t="shared" si="0"/>
        <v>87.94092988282361</v>
      </c>
      <c r="G12" s="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11" t="s">
        <v>14</v>
      </c>
      <c r="B13" s="6" t="s">
        <v>15</v>
      </c>
      <c r="C13" s="30">
        <v>2652352.25</v>
      </c>
      <c r="D13" s="46">
        <v>2541762.3199999998</v>
      </c>
      <c r="E13" s="38">
        <f t="shared" si="1"/>
        <v>-110589.93000000017</v>
      </c>
      <c r="F13" s="24">
        <f t="shared" si="0"/>
        <v>95.830496119058083</v>
      </c>
      <c r="G13" s="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23" t="s">
        <v>96</v>
      </c>
      <c r="B14" s="21" t="s">
        <v>97</v>
      </c>
      <c r="C14" s="44">
        <v>0</v>
      </c>
      <c r="D14" s="46">
        <v>250000</v>
      </c>
      <c r="E14" s="38">
        <f t="shared" si="1"/>
        <v>250000</v>
      </c>
      <c r="F14" s="24">
        <v>0</v>
      </c>
      <c r="G14" s="4"/>
      <c r="H14" s="2"/>
      <c r="I14" s="2"/>
      <c r="J14" s="2"/>
      <c r="K14" s="2"/>
      <c r="L14" s="2"/>
      <c r="M14" s="2"/>
      <c r="N14" s="2"/>
    </row>
    <row r="15" spans="1:14" ht="38.25" x14ac:dyDescent="0.25">
      <c r="A15" s="22" t="s">
        <v>92</v>
      </c>
      <c r="B15" s="20" t="s">
        <v>93</v>
      </c>
      <c r="C15" s="31">
        <v>0</v>
      </c>
      <c r="D15" s="45">
        <v>0</v>
      </c>
      <c r="E15" s="29">
        <f t="shared" si="1"/>
        <v>0</v>
      </c>
      <c r="F15" s="29">
        <v>0</v>
      </c>
      <c r="G15" s="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23" t="s">
        <v>94</v>
      </c>
      <c r="B16" s="21" t="s">
        <v>95</v>
      </c>
      <c r="C16" s="44">
        <v>0</v>
      </c>
      <c r="D16" s="46">
        <v>0</v>
      </c>
      <c r="E16" s="38">
        <f t="shared" si="1"/>
        <v>0</v>
      </c>
      <c r="F16" s="24">
        <v>0</v>
      </c>
      <c r="G16" s="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5" t="s">
        <v>16</v>
      </c>
      <c r="B17" s="16" t="s">
        <v>17</v>
      </c>
      <c r="C17" s="31">
        <v>21105886.219999999</v>
      </c>
      <c r="D17" s="45">
        <v>16613201.630000001</v>
      </c>
      <c r="E17" s="29">
        <f t="shared" si="1"/>
        <v>-4492684.589999998</v>
      </c>
      <c r="F17" s="29">
        <f t="shared" si="0"/>
        <v>78.71359419277681</v>
      </c>
      <c r="G17" s="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1" t="s">
        <v>18</v>
      </c>
      <c r="B18" s="6" t="s">
        <v>19</v>
      </c>
      <c r="C18" s="30">
        <v>21105886.219999999</v>
      </c>
      <c r="D18" s="46">
        <v>16613201.630000001</v>
      </c>
      <c r="E18" s="38">
        <f t="shared" si="1"/>
        <v>-4492684.589999998</v>
      </c>
      <c r="F18" s="24">
        <f t="shared" si="0"/>
        <v>78.71359419277681</v>
      </c>
      <c r="G18" s="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5" t="s">
        <v>20</v>
      </c>
      <c r="B19" s="16" t="s">
        <v>21</v>
      </c>
      <c r="C19" s="31">
        <v>15387802.92</v>
      </c>
      <c r="D19" s="45">
        <v>14962104.050000001</v>
      </c>
      <c r="E19" s="29">
        <f t="shared" si="1"/>
        <v>-425698.86999999918</v>
      </c>
      <c r="F19" s="29">
        <f t="shared" si="0"/>
        <v>97.233530529256356</v>
      </c>
      <c r="G19" s="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1" t="s">
        <v>22</v>
      </c>
      <c r="B20" s="6" t="s">
        <v>23</v>
      </c>
      <c r="C20" s="30">
        <v>15387802.92</v>
      </c>
      <c r="D20" s="46">
        <v>14962104.050000001</v>
      </c>
      <c r="E20" s="38">
        <f t="shared" si="1"/>
        <v>-425698.86999999918</v>
      </c>
      <c r="F20" s="24">
        <f t="shared" si="0"/>
        <v>97.233530529256356</v>
      </c>
      <c r="G20" s="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5" t="s">
        <v>24</v>
      </c>
      <c r="B21" s="16" t="s">
        <v>25</v>
      </c>
      <c r="C21" s="31">
        <v>39383750.560000002</v>
      </c>
      <c r="D21" s="45">
        <v>34757061.509999998</v>
      </c>
      <c r="E21" s="29">
        <f t="shared" si="1"/>
        <v>-4626689.0500000045</v>
      </c>
      <c r="F21" s="29">
        <f t="shared" si="0"/>
        <v>88.252289372614783</v>
      </c>
      <c r="G21" s="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26</v>
      </c>
      <c r="B22" s="6" t="s">
        <v>27</v>
      </c>
      <c r="C22" s="30">
        <v>1857448.32</v>
      </c>
      <c r="D22" s="46">
        <v>1727182.46</v>
      </c>
      <c r="E22" s="38">
        <f t="shared" si="1"/>
        <v>-130265.8600000001</v>
      </c>
      <c r="F22" s="24">
        <f t="shared" si="0"/>
        <v>92.986837986426451</v>
      </c>
      <c r="G22" s="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28</v>
      </c>
      <c r="B23" s="6" t="s">
        <v>29</v>
      </c>
      <c r="C23" s="30">
        <v>3413677.15</v>
      </c>
      <c r="D23" s="46">
        <v>4522048.78</v>
      </c>
      <c r="E23" s="38">
        <f t="shared" si="1"/>
        <v>1108371.6300000004</v>
      </c>
      <c r="F23" s="24">
        <f t="shared" si="0"/>
        <v>132.46855462005246</v>
      </c>
      <c r="G23" s="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11" t="s">
        <v>30</v>
      </c>
      <c r="B24" s="6" t="s">
        <v>31</v>
      </c>
      <c r="C24" s="30">
        <v>6082024.0199999996</v>
      </c>
      <c r="D24" s="46">
        <v>2956363.2</v>
      </c>
      <c r="E24" s="38">
        <f t="shared" si="1"/>
        <v>-3125660.8199999994</v>
      </c>
      <c r="F24" s="24">
        <f t="shared" si="0"/>
        <v>48.608213158618867</v>
      </c>
      <c r="G24" s="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11" t="s">
        <v>32</v>
      </c>
      <c r="B25" s="6" t="s">
        <v>33</v>
      </c>
      <c r="C25" s="30">
        <v>28030601.07</v>
      </c>
      <c r="D25" s="46">
        <v>25551467.07</v>
      </c>
      <c r="E25" s="38">
        <f t="shared" si="1"/>
        <v>-2479134</v>
      </c>
      <c r="F25" s="24">
        <f t="shared" si="0"/>
        <v>91.155615986225442</v>
      </c>
      <c r="G25" s="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5" t="s">
        <v>34</v>
      </c>
      <c r="B26" s="16" t="s">
        <v>35</v>
      </c>
      <c r="C26" s="31">
        <v>8494789.8900000006</v>
      </c>
      <c r="D26" s="45">
        <v>8618323.1600000001</v>
      </c>
      <c r="E26" s="29">
        <f t="shared" si="1"/>
        <v>123533.26999999955</v>
      </c>
      <c r="F26" s="29">
        <f t="shared" si="0"/>
        <v>101.45422396080004</v>
      </c>
      <c r="G26" s="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11" t="s">
        <v>36</v>
      </c>
      <c r="B27" s="6" t="s">
        <v>37</v>
      </c>
      <c r="C27" s="30">
        <v>8494789.8900000006</v>
      </c>
      <c r="D27" s="46">
        <v>8610334.1600000001</v>
      </c>
      <c r="E27" s="38">
        <f t="shared" si="1"/>
        <v>115544.26999999955</v>
      </c>
      <c r="F27" s="24">
        <f t="shared" si="0"/>
        <v>101.36017807969586</v>
      </c>
      <c r="G27" s="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11" t="s">
        <v>38</v>
      </c>
      <c r="B28" s="6" t="s">
        <v>39</v>
      </c>
      <c r="C28" s="30">
        <v>0</v>
      </c>
      <c r="D28" s="46">
        <v>0</v>
      </c>
      <c r="E28" s="38">
        <f t="shared" si="1"/>
        <v>0</v>
      </c>
      <c r="F28" s="24">
        <v>0</v>
      </c>
      <c r="G28" s="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11" t="s">
        <v>40</v>
      </c>
      <c r="B29" s="6" t="s">
        <v>41</v>
      </c>
      <c r="C29" s="30">
        <v>0</v>
      </c>
      <c r="D29" s="46">
        <v>7989</v>
      </c>
      <c r="E29" s="38">
        <f t="shared" si="1"/>
        <v>7989</v>
      </c>
      <c r="F29" s="24">
        <v>0</v>
      </c>
      <c r="G29" s="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5" t="s">
        <v>42</v>
      </c>
      <c r="B30" s="16" t="s">
        <v>43</v>
      </c>
      <c r="C30" s="31">
        <v>99999</v>
      </c>
      <c r="D30" s="45">
        <v>0</v>
      </c>
      <c r="E30" s="29">
        <f t="shared" si="1"/>
        <v>-99999</v>
      </c>
      <c r="F30" s="29">
        <f t="shared" si="0"/>
        <v>0</v>
      </c>
      <c r="G30" s="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1" t="s">
        <v>44</v>
      </c>
      <c r="B31" s="6" t="s">
        <v>45</v>
      </c>
      <c r="C31" s="30">
        <v>99999</v>
      </c>
      <c r="D31" s="46">
        <v>0</v>
      </c>
      <c r="E31" s="38">
        <f t="shared" si="1"/>
        <v>-99999</v>
      </c>
      <c r="F31" s="24">
        <f t="shared" si="0"/>
        <v>0</v>
      </c>
      <c r="G31" s="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5" t="s">
        <v>46</v>
      </c>
      <c r="B32" s="16" t="s">
        <v>47</v>
      </c>
      <c r="C32" s="31">
        <v>5946120.8300000001</v>
      </c>
      <c r="D32" s="45">
        <v>5598129.4000000004</v>
      </c>
      <c r="E32" s="29">
        <f t="shared" si="1"/>
        <v>-347991.4299999997</v>
      </c>
      <c r="F32" s="29">
        <f t="shared" si="0"/>
        <v>94.147588992065607</v>
      </c>
      <c r="G32" s="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11" t="s">
        <v>48</v>
      </c>
      <c r="B33" s="6" t="s">
        <v>49</v>
      </c>
      <c r="C33" s="30">
        <v>5887120.8300000001</v>
      </c>
      <c r="D33" s="46">
        <v>5548129.4000000004</v>
      </c>
      <c r="E33" s="38">
        <f t="shared" si="1"/>
        <v>-338991.4299999997</v>
      </c>
      <c r="F33" s="24">
        <f t="shared" si="0"/>
        <v>94.241812937275824</v>
      </c>
      <c r="G33" s="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1" t="s">
        <v>50</v>
      </c>
      <c r="B34" s="6" t="s">
        <v>51</v>
      </c>
      <c r="C34" s="30">
        <v>59000</v>
      </c>
      <c r="D34" s="46">
        <v>50000</v>
      </c>
      <c r="E34" s="38">
        <f t="shared" si="1"/>
        <v>-9000</v>
      </c>
      <c r="F34" s="24">
        <f t="shared" si="0"/>
        <v>84.745762711864401</v>
      </c>
      <c r="G34" s="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5" t="s">
        <v>52</v>
      </c>
      <c r="B35" s="16" t="s">
        <v>53</v>
      </c>
      <c r="C35" s="31">
        <v>0</v>
      </c>
      <c r="D35" s="45">
        <v>0</v>
      </c>
      <c r="E35" s="29">
        <f t="shared" si="1"/>
        <v>0</v>
      </c>
      <c r="F35" s="29">
        <v>0</v>
      </c>
      <c r="G35" s="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1" t="s">
        <v>54</v>
      </c>
      <c r="B36" s="6" t="s">
        <v>55</v>
      </c>
      <c r="C36" s="30">
        <v>0</v>
      </c>
      <c r="D36" s="46">
        <v>0</v>
      </c>
      <c r="E36" s="38">
        <f t="shared" si="1"/>
        <v>0</v>
      </c>
      <c r="F36" s="24">
        <v>0</v>
      </c>
      <c r="G36" s="4"/>
      <c r="H36" s="2"/>
      <c r="I36" s="2"/>
      <c r="J36" s="2"/>
      <c r="K36" s="2"/>
      <c r="L36" s="2"/>
      <c r="M36" s="2"/>
      <c r="N36" s="2"/>
    </row>
    <row r="37" spans="1:14" ht="40.5" customHeight="1" outlineLevel="1" x14ac:dyDescent="0.25">
      <c r="A37" s="11" t="s">
        <v>56</v>
      </c>
      <c r="B37" s="6" t="s">
        <v>57</v>
      </c>
      <c r="C37" s="30">
        <v>0</v>
      </c>
      <c r="D37" s="46">
        <v>0</v>
      </c>
      <c r="E37" s="38">
        <f t="shared" si="1"/>
        <v>0</v>
      </c>
      <c r="F37" s="24">
        <v>0</v>
      </c>
      <c r="G37" s="4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5" t="s">
        <v>58</v>
      </c>
      <c r="B38" s="16" t="s">
        <v>59</v>
      </c>
      <c r="C38" s="31">
        <v>10000</v>
      </c>
      <c r="D38" s="45">
        <v>0</v>
      </c>
      <c r="E38" s="29">
        <f t="shared" si="1"/>
        <v>-10000</v>
      </c>
      <c r="F38" s="29">
        <f t="shared" si="0"/>
        <v>0</v>
      </c>
      <c r="G38" s="4"/>
      <c r="H38" s="2"/>
      <c r="I38" s="2"/>
      <c r="J38" s="2"/>
      <c r="K38" s="2"/>
      <c r="L38" s="2"/>
      <c r="M38" s="2"/>
      <c r="N38" s="2"/>
    </row>
    <row r="39" spans="1:14" ht="27" customHeight="1" outlineLevel="1" x14ac:dyDescent="0.25">
      <c r="A39" s="11" t="s">
        <v>60</v>
      </c>
      <c r="B39" s="6" t="s">
        <v>61</v>
      </c>
      <c r="C39" s="30">
        <v>10000</v>
      </c>
      <c r="D39" s="46">
        <v>0</v>
      </c>
      <c r="E39" s="38">
        <f t="shared" si="1"/>
        <v>-10000</v>
      </c>
      <c r="F39" s="24">
        <f t="shared" si="0"/>
        <v>0</v>
      </c>
      <c r="G39" s="4"/>
      <c r="H39" s="2"/>
      <c r="I39" s="2"/>
      <c r="J39" s="2"/>
      <c r="K39" s="2"/>
      <c r="L39" s="2"/>
      <c r="M39" s="2"/>
      <c r="N39" s="2"/>
    </row>
    <row r="40" spans="1:14" ht="38.25" x14ac:dyDescent="0.25">
      <c r="A40" s="49" t="s">
        <v>101</v>
      </c>
      <c r="B40" s="47" t="s">
        <v>102</v>
      </c>
      <c r="C40" s="46">
        <v>0</v>
      </c>
      <c r="D40" s="46">
        <v>0</v>
      </c>
      <c r="E40" s="38">
        <f t="shared" si="1"/>
        <v>0</v>
      </c>
      <c r="F40" s="24">
        <v>0</v>
      </c>
      <c r="G40" s="48"/>
      <c r="H40" s="2"/>
      <c r="I40" s="2"/>
      <c r="J40" s="2"/>
      <c r="K40" s="2"/>
      <c r="L40" s="2"/>
      <c r="M40" s="2"/>
      <c r="N40" s="2"/>
    </row>
    <row r="41" spans="1:14" ht="27" customHeight="1" x14ac:dyDescent="0.25">
      <c r="A41" s="15" t="s">
        <v>62</v>
      </c>
      <c r="B41" s="16" t="s">
        <v>63</v>
      </c>
      <c r="C41" s="31">
        <v>6483444.6600000001</v>
      </c>
      <c r="D41" s="45">
        <v>6346635.2699999996</v>
      </c>
      <c r="E41" s="29">
        <f t="shared" si="1"/>
        <v>-136809.3900000006</v>
      </c>
      <c r="F41" s="29">
        <f t="shared" si="0"/>
        <v>97.889865693709794</v>
      </c>
      <c r="G41" s="4"/>
      <c r="H41" s="2"/>
      <c r="I41" s="2"/>
      <c r="J41" s="2"/>
      <c r="K41" s="2"/>
      <c r="L41" s="2"/>
      <c r="M41" s="2"/>
      <c r="N41" s="2"/>
    </row>
    <row r="42" spans="1:14" ht="40.5" customHeight="1" outlineLevel="1" x14ac:dyDescent="0.25">
      <c r="A42" s="11" t="s">
        <v>64</v>
      </c>
      <c r="B42" s="6" t="s">
        <v>65</v>
      </c>
      <c r="C42" s="30">
        <v>2840454</v>
      </c>
      <c r="D42" s="46">
        <v>3126200.84</v>
      </c>
      <c r="E42" s="38">
        <f t="shared" si="1"/>
        <v>285746.83999999985</v>
      </c>
      <c r="F42" s="24">
        <f t="shared" si="0"/>
        <v>110.05990028354621</v>
      </c>
      <c r="G42" s="4"/>
      <c r="H42" s="2"/>
      <c r="I42" s="2"/>
      <c r="J42" s="2"/>
      <c r="K42" s="2"/>
      <c r="L42" s="2"/>
      <c r="M42" s="2"/>
      <c r="N42" s="2"/>
    </row>
    <row r="43" spans="1:14" ht="27" customHeight="1" outlineLevel="1" x14ac:dyDescent="0.25">
      <c r="A43" s="11" t="s">
        <v>66</v>
      </c>
      <c r="B43" s="6" t="s">
        <v>67</v>
      </c>
      <c r="C43" s="30">
        <v>3642990.66</v>
      </c>
      <c r="D43" s="46">
        <v>3220434.43</v>
      </c>
      <c r="E43" s="38">
        <f t="shared" si="1"/>
        <v>-422556.23</v>
      </c>
      <c r="F43" s="24">
        <f t="shared" si="0"/>
        <v>88.400842345283422</v>
      </c>
      <c r="G43" s="4"/>
      <c r="H43" s="2"/>
      <c r="I43" s="2"/>
      <c r="J43" s="2"/>
      <c r="K43" s="2"/>
      <c r="L43" s="2"/>
      <c r="M43" s="2"/>
      <c r="N43" s="2"/>
    </row>
    <row r="44" spans="1:14" ht="54" customHeight="1" x14ac:dyDescent="0.25">
      <c r="A44" s="15" t="s">
        <v>68</v>
      </c>
      <c r="B44" s="16" t="s">
        <v>69</v>
      </c>
      <c r="C44" s="31">
        <v>4115565.96</v>
      </c>
      <c r="D44" s="45">
        <v>3427095.2</v>
      </c>
      <c r="E44" s="29">
        <f t="shared" si="1"/>
        <v>-688470.75999999978</v>
      </c>
      <c r="F44" s="29">
        <f t="shared" si="0"/>
        <v>83.271541102939821</v>
      </c>
      <c r="G44" s="4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1" t="s">
        <v>70</v>
      </c>
      <c r="B45" s="6" t="s">
        <v>71</v>
      </c>
      <c r="C45" s="30">
        <v>155372</v>
      </c>
      <c r="D45" s="46">
        <v>160440</v>
      </c>
      <c r="E45" s="38">
        <f t="shared" si="1"/>
        <v>5068</v>
      </c>
      <c r="F45" s="24">
        <f t="shared" si="0"/>
        <v>103.26184898179854</v>
      </c>
      <c r="G45" s="4"/>
      <c r="H45" s="2"/>
      <c r="I45" s="2"/>
      <c r="J45" s="2"/>
      <c r="K45" s="2"/>
      <c r="L45" s="2"/>
      <c r="M45" s="2"/>
      <c r="N45" s="2"/>
    </row>
    <row r="46" spans="1:14" ht="40.5" customHeight="1" outlineLevel="1" x14ac:dyDescent="0.25">
      <c r="A46" s="11" t="s">
        <v>72</v>
      </c>
      <c r="B46" s="6" t="s">
        <v>73</v>
      </c>
      <c r="C46" s="30">
        <v>3960193.96</v>
      </c>
      <c r="D46" s="46">
        <v>3266655.2</v>
      </c>
      <c r="E46" s="38">
        <f t="shared" si="1"/>
        <v>-693538.75999999978</v>
      </c>
      <c r="F46" s="24">
        <f t="shared" si="0"/>
        <v>82.487252720318779</v>
      </c>
      <c r="G46" s="4"/>
      <c r="H46" s="2"/>
      <c r="I46" s="2"/>
      <c r="J46" s="2"/>
      <c r="K46" s="2"/>
      <c r="L46" s="2"/>
      <c r="M46" s="2"/>
      <c r="N46" s="2"/>
    </row>
    <row r="47" spans="1:14" ht="27" customHeight="1" x14ac:dyDescent="0.25">
      <c r="A47" s="15" t="s">
        <v>74</v>
      </c>
      <c r="B47" s="16" t="s">
        <v>75</v>
      </c>
      <c r="C47" s="31">
        <v>31650690.600000001</v>
      </c>
      <c r="D47" s="45">
        <v>24096831.899999999</v>
      </c>
      <c r="E47" s="29">
        <f t="shared" si="1"/>
        <v>-7553858.700000003</v>
      </c>
      <c r="F47" s="29">
        <f t="shared" si="0"/>
        <v>76.133668628386886</v>
      </c>
      <c r="G47" s="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76</v>
      </c>
      <c r="B48" s="6" t="s">
        <v>77</v>
      </c>
      <c r="C48" s="30">
        <v>37818.25</v>
      </c>
      <c r="D48" s="46">
        <v>75000</v>
      </c>
      <c r="E48" s="38">
        <f t="shared" si="1"/>
        <v>37181.75</v>
      </c>
      <c r="F48" s="24">
        <f t="shared" si="0"/>
        <v>198.31695014972931</v>
      </c>
      <c r="G48" s="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1" t="s">
        <v>78</v>
      </c>
      <c r="B49" s="6" t="s">
        <v>79</v>
      </c>
      <c r="C49" s="30">
        <v>213040.04</v>
      </c>
      <c r="D49" s="46">
        <v>22462.71</v>
      </c>
      <c r="E49" s="38">
        <f t="shared" si="1"/>
        <v>-190577.33000000002</v>
      </c>
      <c r="F49" s="24">
        <f t="shared" si="0"/>
        <v>10.543891185901016</v>
      </c>
      <c r="G49" s="4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1" t="s">
        <v>80</v>
      </c>
      <c r="B50" s="6" t="s">
        <v>81</v>
      </c>
      <c r="C50" s="30">
        <v>21418414.309999999</v>
      </c>
      <c r="D50" s="46">
        <v>17939258.190000001</v>
      </c>
      <c r="E50" s="38">
        <f t="shared" si="1"/>
        <v>-3479156.1199999973</v>
      </c>
      <c r="F50" s="24">
        <f t="shared" si="0"/>
        <v>83.756238582164215</v>
      </c>
      <c r="G50" s="4"/>
      <c r="H50" s="2"/>
      <c r="I50" s="2"/>
      <c r="J50" s="2"/>
      <c r="K50" s="2"/>
      <c r="L50" s="2"/>
      <c r="M50" s="2"/>
      <c r="N50" s="2"/>
    </row>
    <row r="51" spans="1:14" ht="54" customHeight="1" outlineLevel="1" x14ac:dyDescent="0.25">
      <c r="A51" s="11" t="s">
        <v>82</v>
      </c>
      <c r="B51" s="6" t="s">
        <v>83</v>
      </c>
      <c r="C51" s="30">
        <v>9981418</v>
      </c>
      <c r="D51" s="46">
        <v>6060111</v>
      </c>
      <c r="E51" s="38">
        <f t="shared" si="1"/>
        <v>-3921307</v>
      </c>
      <c r="F51" s="24">
        <f t="shared" si="0"/>
        <v>60.71392862216571</v>
      </c>
      <c r="G51" s="4"/>
      <c r="H51" s="2"/>
      <c r="I51" s="2"/>
      <c r="J51" s="2"/>
      <c r="K51" s="2"/>
      <c r="L51" s="2"/>
      <c r="M51" s="2"/>
      <c r="N51" s="2"/>
    </row>
    <row r="52" spans="1:14" ht="27" customHeight="1" x14ac:dyDescent="0.25">
      <c r="A52" s="15" t="s">
        <v>84</v>
      </c>
      <c r="B52" s="16" t="s">
        <v>85</v>
      </c>
      <c r="C52" s="31">
        <v>3425833.94</v>
      </c>
      <c r="D52" s="45">
        <v>3326010.42</v>
      </c>
      <c r="E52" s="29">
        <f t="shared" si="1"/>
        <v>-99823.520000000019</v>
      </c>
      <c r="F52" s="29">
        <f t="shared" si="0"/>
        <v>97.086154152585692</v>
      </c>
      <c r="G52" s="4"/>
      <c r="H52" s="2"/>
      <c r="I52" s="2"/>
      <c r="J52" s="2"/>
      <c r="K52" s="2"/>
      <c r="L52" s="2"/>
      <c r="M52" s="2"/>
      <c r="N52" s="2"/>
    </row>
    <row r="53" spans="1:14" ht="27" customHeight="1" outlineLevel="1" x14ac:dyDescent="0.25">
      <c r="A53" s="11" t="s">
        <v>86</v>
      </c>
      <c r="B53" s="6" t="s">
        <v>87</v>
      </c>
      <c r="C53" s="30">
        <v>3425833.94</v>
      </c>
      <c r="D53" s="46">
        <v>3269670.82</v>
      </c>
      <c r="E53" s="38">
        <f>D53-C53</f>
        <v>-156163.12000000011</v>
      </c>
      <c r="F53" s="24">
        <f t="shared" si="0"/>
        <v>95.441602753226263</v>
      </c>
      <c r="G53" s="4"/>
      <c r="H53" s="2"/>
      <c r="I53" s="2"/>
      <c r="J53" s="2"/>
      <c r="K53" s="2"/>
      <c r="L53" s="2"/>
      <c r="M53" s="2"/>
      <c r="N53" s="2"/>
    </row>
    <row r="54" spans="1:14" ht="18.75" customHeight="1" x14ac:dyDescent="0.25">
      <c r="A54" s="49" t="s">
        <v>103</v>
      </c>
      <c r="B54" s="47" t="s">
        <v>104</v>
      </c>
      <c r="C54" s="46">
        <v>0</v>
      </c>
      <c r="D54" s="46">
        <v>56339.6</v>
      </c>
      <c r="E54" s="38">
        <f t="shared" si="1"/>
        <v>56339.6</v>
      </c>
      <c r="F54" s="24">
        <v>0</v>
      </c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12" t="s">
        <v>88</v>
      </c>
      <c r="B55" s="7"/>
      <c r="C55" s="43">
        <v>272498853.94</v>
      </c>
      <c r="D55" s="42">
        <f>D7+D11+D15+D17+D19+D21+D26+D30+D32+D35+D38+D41+D44+D47+D52</f>
        <v>256546883.25999999</v>
      </c>
      <c r="E55" s="41">
        <f>E7+E11+E17+E19+E21+E26+E30+E32+E35+E38+E41+E44+E47+E52</f>
        <v>-15951970.680000005</v>
      </c>
      <c r="F55" s="29">
        <f t="shared" si="0"/>
        <v>94.146041185364993</v>
      </c>
      <c r="G55" s="4"/>
      <c r="H55" s="2"/>
      <c r="I55" s="2"/>
      <c r="J55" s="2"/>
      <c r="K55" s="2"/>
      <c r="L55" s="2"/>
      <c r="M55" s="2"/>
    </row>
    <row r="56" spans="1:14" ht="12.75" customHeight="1" x14ac:dyDescent="0.25">
      <c r="A56" s="13"/>
      <c r="B56" s="8"/>
      <c r="C56" s="32"/>
      <c r="D56" s="34"/>
      <c r="E56" s="39"/>
      <c r="F56" s="32"/>
      <c r="G56" s="2"/>
      <c r="H56" s="2"/>
      <c r="I56" s="2"/>
      <c r="J56" s="2"/>
      <c r="K56" s="2"/>
      <c r="L56" s="2"/>
      <c r="M56" s="2"/>
    </row>
    <row r="57" spans="1:14" ht="12.75" customHeight="1" x14ac:dyDescent="0.25">
      <c r="A57" s="53"/>
      <c r="B57" s="53"/>
      <c r="C57" s="54"/>
      <c r="H57" s="9"/>
      <c r="I57" s="2"/>
      <c r="J57" s="2"/>
      <c r="K57" s="2"/>
      <c r="L57" s="2"/>
      <c r="M57" s="2"/>
    </row>
  </sheetData>
  <autoFilter ref="A6:N55"/>
  <mergeCells count="8">
    <mergeCell ref="A2:F2"/>
    <mergeCell ref="F4:F5"/>
    <mergeCell ref="A57:C57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2020-09-23T09:06:21Z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