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Finotdel\ОТЧЕТЫ\Оценка уровня открытости бюджетных данных 2015-2019 год\рабочие формы\2019\3 кв\"/>
    </mc:Choice>
  </mc:AlternateContent>
  <bookViews>
    <workbookView xWindow="0" yWindow="0" windowWidth="21570" windowHeight="7710"/>
  </bookViews>
  <sheets>
    <sheet name="Документ" sheetId="2" r:id="rId1"/>
  </sheets>
  <definedNames>
    <definedName name="_xlnm._FilterDatabase" localSheetId="0" hidden="1">Документ!$A$7:$H$54</definedName>
    <definedName name="_xlnm.Print_Titles" localSheetId="0">Документ!$5:$7</definedName>
  </definedNames>
  <calcPr calcId="152511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8" i="2"/>
  <c r="C52" i="2"/>
  <c r="C47" i="2"/>
  <c r="C44" i="2"/>
  <c r="C41" i="2"/>
  <c r="C39" i="2"/>
  <c r="C36" i="2"/>
  <c r="C33" i="2"/>
  <c r="C31" i="2"/>
  <c r="C27" i="2"/>
  <c r="C22" i="2"/>
  <c r="C20" i="2"/>
  <c r="C18" i="2"/>
  <c r="C16" i="2"/>
  <c r="C12" i="2"/>
  <c r="C8" i="2"/>
  <c r="C54" i="2" l="1"/>
</calcChain>
</file>

<file path=xl/sharedStrings.xml><?xml version="1.0" encoding="utf-8"?>
<sst xmlns="http://schemas.openxmlformats.org/spreadsheetml/2006/main" count="101" uniqueCount="101">
  <si>
    <t>(рублей)</t>
  </si>
  <si>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</si>
  <si>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</si>
  <si>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</si>
  <si>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</si>
  <si>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</si>
  <si>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</si>
  <si>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</si>
  <si>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</si>
  <si>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</si>
  <si>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</si>
  <si>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</si>
  <si>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</si>
  <si>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</si>
  <si>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</si>
  <si>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</si>
  <si>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</si>
  <si>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7130000000</t>
  </si>
  <si>
    <t xml:space="preserve">  Подпрограмма 3 "Доступная среда"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</si>
  <si>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</si>
  <si>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</si>
  <si>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</si>
  <si>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</si>
  <si>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</si>
  <si>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</si>
  <si>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</si>
  <si>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</si>
  <si>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</si>
  <si>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</si>
  <si>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</si>
  <si>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</si>
  <si>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</si>
  <si>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</si>
  <si>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</si>
  <si>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</si>
  <si>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</si>
  <si>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</si>
  <si>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</si>
  <si>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</si>
  <si>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</si>
  <si>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</si>
  <si>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</si>
  <si>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</si>
  <si>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</si>
  <si>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</si>
  <si>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</si>
  <si>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</si>
  <si>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</si>
  <si>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</si>
  <si>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</si>
  <si>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</si>
  <si>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</si>
  <si>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</si>
  <si>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</si>
  <si>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</si>
  <si>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</si>
  <si>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</si>
  <si>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</si>
  <si>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</si>
  <si>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</si>
  <si>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</si>
  <si>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</si>
  <si>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</si>
  <si>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</si>
  <si>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</si>
  <si>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</si>
  <si>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</si>
  <si>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</si>
  <si>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</si>
  <si>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</si>
  <si>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</si>
  <si>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</si>
  <si>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</si>
  <si>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</si>
  <si>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</si>
  <si>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</si>
  <si>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</si>
  <si>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</si>
  <si>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</si>
  <si>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</si>
  <si>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</si>
  <si>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</si>
  <si>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</si>
  <si>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</si>
  <si>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</si>
  <si>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</si>
  <si>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</si>
  <si>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</si>
  <si>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</si>
  <si>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</si>
  <si>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</si>
  <si>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</si>
  <si>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</si>
  <si>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</si>
  <si>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</si>
  <si>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</si>
  <si>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Исполнено за 3 квартал 2019 года</t>
  </si>
  <si>
    <t xml:space="preserve">Анализ исполнения местного бюджета ЗАТО Видяево в разрезе муниципальных программ                                  январь-сентябрь 2019 года
</t>
  </si>
  <si>
    <t>Исполнено за 3 квартал 2018 года</t>
  </si>
  <si>
    <t>Отклонение от плана                       (стр.4-стр.3)</t>
  </si>
  <si>
    <t>Процент отклонения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</si>
</sst>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4" fontId="5" fillId="5" borderId="4" xfId="10" applyNumberFormat="1" applyFont="1" applyFill="1" applyBorder="1" applyProtection="1">
      <alignment horizontal="right" vertical="top" shrinkToFit="1"/>
    </xf>
    <xf numFmtId="4" fontId="1" fillId="5" borderId="4" xfId="10" applyNumberFormat="1" applyFill="1" applyBorder="1" applyProtection="1">
      <alignment horizontal="right" vertical="top" shrinkToFit="1"/>
    </xf>
    <xf numFmtId="4" fontId="3" fillId="5" borderId="4" xfId="12" applyNumberFormat="1" applyFill="1" applyBorder="1" applyProtection="1">
      <alignment horizontal="right" vertical="top" shrinkToFit="1"/>
    </xf>
    <xf numFmtId="4" fontId="5" fillId="5" borderId="7" xfId="10" applyNumberFormat="1" applyFont="1" applyFill="1" applyBorder="1" applyProtection="1">
      <alignment horizontal="right" vertical="top" shrinkToFit="1"/>
    </xf>
    <xf numFmtId="0" fontId="1" fillId="0" borderId="2" xfId="8" applyNumberFormat="1" applyBorder="1" applyProtection="1">
      <alignment horizontal="center" vertical="center" shrinkToFit="1"/>
    </xf>
    <xf numFmtId="0" fontId="1" fillId="0" borderId="1" xfId="13" applyNumberFormat="1" applyBorder="1" applyProtection="1"/>
    <xf numFmtId="4" fontId="5" fillId="0" borderId="6" xfId="24" applyFont="1" applyBorder="1" applyAlignment="1" applyProtection="1">
      <alignment horizontal="right" vertical="top" shrinkToFit="1"/>
    </xf>
    <xf numFmtId="4" fontId="1" fillId="0" borderId="6" xfId="24" applyBorder="1" applyAlignment="1" applyProtection="1">
      <alignment horizontal="right" vertical="top" shrinkToFit="1"/>
    </xf>
    <xf numFmtId="4" fontId="5" fillId="0" borderId="6" xfId="9" applyNumberFormat="1" applyFont="1" applyBorder="1" applyAlignment="1" applyProtection="1">
      <alignment horizontal="right" vertical="top" shrinkToFit="1"/>
    </xf>
    <xf numFmtId="4" fontId="6" fillId="0" borderId="6" xfId="24" applyFont="1" applyBorder="1" applyAlignment="1" applyProtection="1">
      <alignment horizontal="right" vertical="top" shrinkToFit="1"/>
    </xf>
    <xf numFmtId="0" fontId="1" fillId="0" borderId="8" xfId="7" applyNumberFormat="1" applyBorder="1" applyProtection="1">
      <alignment horizontal="center" vertical="center" wrapText="1"/>
    </xf>
    <xf numFmtId="4" fontId="5" fillId="5" borderId="6" xfId="10" applyNumberFormat="1" applyFont="1" applyFill="1" applyBorder="1" applyProtection="1">
      <alignment horizontal="right" vertical="top" shrinkToFit="1"/>
    </xf>
    <xf numFmtId="4" fontId="6" fillId="5" borderId="6" xfId="10" applyNumberFormat="1" applyFont="1" applyFill="1" applyBorder="1" applyProtection="1">
      <alignment horizontal="right" vertical="top" shrinkToFit="1"/>
    </xf>
    <xf numFmtId="4" fontId="6" fillId="5" borderId="7" xfId="10" applyNumberFormat="1" applyFont="1" applyFill="1" applyBorder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topLeftCell="B1" zoomScaleNormal="100" zoomScaleSheetLayoutView="100" workbookViewId="0">
      <pane ySplit="7" topLeftCell="A47" activePane="bottomLeft" state="frozen"/>
      <selection pane="bottomLeft" activeCell="F53" sqref="F53"/>
    </sheetView>
  </sheetViews>
  <sheetFormatPr defaultRowHeight="15" outlineLevelRow="1" x14ac:dyDescent="0.25"/>
  <cols>
    <col min="1" max="1" width="13.28515625" style="1" customWidth="1"/>
    <col min="2" max="2" width="50.7109375" style="1" customWidth="1"/>
    <col min="3" max="3" width="18" style="1" customWidth="1"/>
    <col min="4" max="4" width="17.42578125" style="1" customWidth="1"/>
    <col min="5" max="5" width="15.2851562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12"/>
      <c r="B1" s="13"/>
      <c r="C1" s="13"/>
      <c r="D1" s="13"/>
      <c r="E1" s="13"/>
      <c r="F1" s="13"/>
      <c r="G1" s="2"/>
      <c r="H1" s="2"/>
    </row>
    <row r="2" spans="1:8" ht="49.5" customHeight="1" x14ac:dyDescent="0.25">
      <c r="A2" s="14" t="s">
        <v>97</v>
      </c>
      <c r="B2" s="15"/>
      <c r="C2" s="15"/>
      <c r="D2" s="15"/>
      <c r="E2" s="15"/>
      <c r="F2" s="15"/>
      <c r="G2" s="3"/>
      <c r="H2" s="3"/>
    </row>
    <row r="3" spans="1:8" ht="15.75" customHeight="1" x14ac:dyDescent="0.25">
      <c r="A3" s="16"/>
      <c r="B3" s="17"/>
      <c r="C3" s="17"/>
      <c r="D3" s="17"/>
      <c r="E3" s="17"/>
      <c r="F3" s="17"/>
      <c r="G3" s="3"/>
      <c r="H3" s="3"/>
    </row>
    <row r="4" spans="1:8" ht="12.75" customHeight="1" x14ac:dyDescent="0.25">
      <c r="A4" s="18" t="s">
        <v>0</v>
      </c>
      <c r="B4" s="19"/>
      <c r="C4" s="19"/>
      <c r="D4" s="19"/>
      <c r="E4" s="19"/>
      <c r="F4" s="19"/>
      <c r="G4" s="4"/>
      <c r="H4" s="4"/>
    </row>
    <row r="5" spans="1:8" ht="21.75" customHeight="1" x14ac:dyDescent="0.25">
      <c r="A5" s="10" t="s">
        <v>1</v>
      </c>
      <c r="B5" s="10" t="s">
        <v>2</v>
      </c>
      <c r="C5" s="10" t="s">
        <v>98</v>
      </c>
      <c r="D5" s="10" t="s">
        <v>96</v>
      </c>
      <c r="E5" s="10" t="s">
        <v>99</v>
      </c>
      <c r="F5" s="10" t="s">
        <v>100</v>
      </c>
      <c r="G5" s="2"/>
      <c r="H5" s="2"/>
    </row>
    <row r="6" spans="1:8" ht="42" customHeight="1" x14ac:dyDescent="0.25">
      <c r="A6" s="11"/>
      <c r="B6" s="11"/>
      <c r="C6" s="11"/>
      <c r="D6" s="30"/>
      <c r="E6" s="11"/>
      <c r="F6" s="11"/>
      <c r="G6" s="2"/>
      <c r="H6" s="2"/>
    </row>
    <row r="7" spans="1:8" ht="12.75" customHeight="1" x14ac:dyDescent="0.25">
      <c r="A7" s="5">
        <v>1</v>
      </c>
      <c r="B7" s="5">
        <v>2</v>
      </c>
      <c r="C7" s="24">
        <v>3</v>
      </c>
      <c r="D7" s="5">
        <v>4</v>
      </c>
      <c r="E7" s="24">
        <v>5</v>
      </c>
      <c r="F7" s="5">
        <v>6</v>
      </c>
      <c r="G7" s="2"/>
      <c r="H7" s="2"/>
    </row>
    <row r="8" spans="1:8" ht="25.5" x14ac:dyDescent="0.25">
      <c r="A8" s="9" t="s">
        <v>3</v>
      </c>
      <c r="B8" s="9" t="s">
        <v>4</v>
      </c>
      <c r="C8" s="26">
        <f>C9+C10+C11</f>
        <v>152726923.86000001</v>
      </c>
      <c r="D8" s="20">
        <v>156860171.24000001</v>
      </c>
      <c r="E8" s="31">
        <f>D8-C8</f>
        <v>4133247.3799999952</v>
      </c>
      <c r="F8" s="23">
        <f>D8/C8*100</f>
        <v>102.7062991092447</v>
      </c>
      <c r="G8" s="2"/>
    </row>
    <row r="9" spans="1:8" ht="25.5" outlineLevel="1" x14ac:dyDescent="0.25">
      <c r="A9" s="7" t="s">
        <v>5</v>
      </c>
      <c r="B9" s="7" t="s">
        <v>6</v>
      </c>
      <c r="C9" s="27">
        <v>144618764.27000001</v>
      </c>
      <c r="D9" s="21">
        <v>148394870.15000001</v>
      </c>
      <c r="E9" s="32">
        <f t="shared" ref="E9:E54" si="0">D9-C9</f>
        <v>3776105.8799999952</v>
      </c>
      <c r="F9" s="33">
        <f>D9/C9*100</f>
        <v>102.61107602395916</v>
      </c>
      <c r="G9" s="2"/>
    </row>
    <row r="10" spans="1:8" ht="25.5" outlineLevel="1" x14ac:dyDescent="0.25">
      <c r="A10" s="7" t="s">
        <v>7</v>
      </c>
      <c r="B10" s="7" t="s">
        <v>8</v>
      </c>
      <c r="C10" s="27">
        <v>1077290.07</v>
      </c>
      <c r="D10" s="21">
        <v>1266008.7</v>
      </c>
      <c r="E10" s="32">
        <f t="shared" si="0"/>
        <v>188718.62999999989</v>
      </c>
      <c r="F10" s="33">
        <f t="shared" ref="F9:F54" si="1">D10/C10*100</f>
        <v>117.51790304722662</v>
      </c>
      <c r="G10" s="2"/>
    </row>
    <row r="11" spans="1:8" ht="51" outlineLevel="1" x14ac:dyDescent="0.25">
      <c r="A11" s="7" t="s">
        <v>9</v>
      </c>
      <c r="B11" s="7" t="s">
        <v>10</v>
      </c>
      <c r="C11" s="27">
        <v>7030869.5199999996</v>
      </c>
      <c r="D11" s="21">
        <v>7199292.3899999997</v>
      </c>
      <c r="E11" s="32">
        <f t="shared" si="0"/>
        <v>168422.87000000011</v>
      </c>
      <c r="F11" s="33">
        <f t="shared" si="1"/>
        <v>102.39547711020529</v>
      </c>
      <c r="G11" s="2"/>
    </row>
    <row r="12" spans="1:8" ht="25.5" x14ac:dyDescent="0.25">
      <c r="A12" s="9" t="s">
        <v>11</v>
      </c>
      <c r="B12" s="9" t="s">
        <v>12</v>
      </c>
      <c r="C12" s="26">
        <f>C13+C14</f>
        <v>11568491.51</v>
      </c>
      <c r="D12" s="20">
        <v>11575729.74</v>
      </c>
      <c r="E12" s="31">
        <f t="shared" si="0"/>
        <v>7238.230000000447</v>
      </c>
      <c r="F12" s="23">
        <f t="shared" si="1"/>
        <v>100.06256848607913</v>
      </c>
      <c r="G12" s="2"/>
    </row>
    <row r="13" spans="1:8" ht="38.25" outlineLevel="1" x14ac:dyDescent="0.25">
      <c r="A13" s="7" t="s">
        <v>13</v>
      </c>
      <c r="B13" s="7" t="s">
        <v>14</v>
      </c>
      <c r="C13" s="27">
        <v>8295798.4400000004</v>
      </c>
      <c r="D13" s="21">
        <v>7818817.5</v>
      </c>
      <c r="E13" s="32">
        <f t="shared" si="0"/>
        <v>-476980.94000000041</v>
      </c>
      <c r="F13" s="33">
        <f t="shared" si="1"/>
        <v>94.250331135094441</v>
      </c>
      <c r="G13" s="2"/>
    </row>
    <row r="14" spans="1:8" ht="38.25" outlineLevel="1" x14ac:dyDescent="0.25">
      <c r="A14" s="7" t="s">
        <v>15</v>
      </c>
      <c r="B14" s="7" t="s">
        <v>16</v>
      </c>
      <c r="C14" s="27">
        <v>3272693.07</v>
      </c>
      <c r="D14" s="21">
        <v>3557912.24</v>
      </c>
      <c r="E14" s="32">
        <f t="shared" si="0"/>
        <v>285219.17000000039</v>
      </c>
      <c r="F14" s="33">
        <f t="shared" si="1"/>
        <v>108.71512127472438</v>
      </c>
      <c r="G14" s="2"/>
    </row>
    <row r="15" spans="1:8" outlineLevel="1" x14ac:dyDescent="0.25">
      <c r="A15" s="7" t="s">
        <v>17</v>
      </c>
      <c r="B15" s="7" t="s">
        <v>18</v>
      </c>
      <c r="C15" s="29">
        <v>0</v>
      </c>
      <c r="D15" s="21">
        <v>199000</v>
      </c>
      <c r="E15" s="31">
        <f t="shared" si="0"/>
        <v>199000</v>
      </c>
      <c r="F15" s="23" t="e">
        <f t="shared" si="1"/>
        <v>#DIV/0!</v>
      </c>
      <c r="G15" s="2"/>
    </row>
    <row r="16" spans="1:8" ht="38.25" x14ac:dyDescent="0.25">
      <c r="A16" s="9" t="s">
        <v>19</v>
      </c>
      <c r="B16" s="9" t="s">
        <v>20</v>
      </c>
      <c r="C16" s="26">
        <f>C17</f>
        <v>3085670.25</v>
      </c>
      <c r="D16" s="20">
        <v>3144963.88</v>
      </c>
      <c r="E16" s="31">
        <f t="shared" si="0"/>
        <v>59293.629999999888</v>
      </c>
      <c r="F16" s="33">
        <f t="shared" si="1"/>
        <v>101.9215802466255</v>
      </c>
      <c r="G16" s="2"/>
    </row>
    <row r="17" spans="1:7" ht="25.5" outlineLevel="1" x14ac:dyDescent="0.25">
      <c r="A17" s="7" t="s">
        <v>21</v>
      </c>
      <c r="B17" s="7" t="s">
        <v>22</v>
      </c>
      <c r="C17" s="27">
        <v>3085670.25</v>
      </c>
      <c r="D17" s="21">
        <v>3144963.88</v>
      </c>
      <c r="E17" s="32">
        <f t="shared" si="0"/>
        <v>59293.629999999888</v>
      </c>
      <c r="F17" s="33">
        <f t="shared" si="1"/>
        <v>101.9215802466255</v>
      </c>
      <c r="G17" s="2"/>
    </row>
    <row r="18" spans="1:7" ht="25.5" x14ac:dyDescent="0.25">
      <c r="A18" s="9" t="s">
        <v>23</v>
      </c>
      <c r="B18" s="9" t="s">
        <v>24</v>
      </c>
      <c r="C18" s="26">
        <f>C19</f>
        <v>26540359.32</v>
      </c>
      <c r="D18" s="20">
        <v>23971834</v>
      </c>
      <c r="E18" s="31">
        <f t="shared" si="0"/>
        <v>-2568525.3200000003</v>
      </c>
      <c r="F18" s="23">
        <f t="shared" si="1"/>
        <v>90.322190860225334</v>
      </c>
      <c r="G18" s="2"/>
    </row>
    <row r="19" spans="1:7" ht="25.5" outlineLevel="1" x14ac:dyDescent="0.25">
      <c r="A19" s="7" t="s">
        <v>25</v>
      </c>
      <c r="B19" s="7" t="s">
        <v>26</v>
      </c>
      <c r="C19" s="27">
        <v>26540359.32</v>
      </c>
      <c r="D19" s="21">
        <v>23971834</v>
      </c>
      <c r="E19" s="32">
        <f t="shared" si="0"/>
        <v>-2568525.3200000003</v>
      </c>
      <c r="F19" s="33">
        <f t="shared" si="1"/>
        <v>90.322190860225334</v>
      </c>
      <c r="G19" s="2"/>
    </row>
    <row r="20" spans="1:7" ht="38.25" x14ac:dyDescent="0.25">
      <c r="A20" s="9" t="s">
        <v>27</v>
      </c>
      <c r="B20" s="9" t="s">
        <v>28</v>
      </c>
      <c r="C20" s="26">
        <f>C21</f>
        <v>19336863.34</v>
      </c>
      <c r="D20" s="20">
        <v>16880665.109999999</v>
      </c>
      <c r="E20" s="31">
        <f t="shared" si="0"/>
        <v>-2456198.2300000004</v>
      </c>
      <c r="F20" s="23">
        <f t="shared" si="1"/>
        <v>87.297845639115948</v>
      </c>
      <c r="G20" s="2"/>
    </row>
    <row r="21" spans="1:7" ht="25.5" outlineLevel="1" x14ac:dyDescent="0.25">
      <c r="A21" s="7" t="s">
        <v>29</v>
      </c>
      <c r="B21" s="7" t="s">
        <v>30</v>
      </c>
      <c r="C21" s="27">
        <v>19336863.34</v>
      </c>
      <c r="D21" s="21">
        <v>16880665.109999999</v>
      </c>
      <c r="E21" s="32">
        <f t="shared" si="0"/>
        <v>-2456198.2300000004</v>
      </c>
      <c r="F21" s="33">
        <f t="shared" si="1"/>
        <v>87.297845639115948</v>
      </c>
      <c r="G21" s="2"/>
    </row>
    <row r="22" spans="1:7" ht="38.25" x14ac:dyDescent="0.25">
      <c r="A22" s="9" t="s">
        <v>31</v>
      </c>
      <c r="B22" s="9" t="s">
        <v>32</v>
      </c>
      <c r="C22" s="26">
        <f>C23+C24+C25+C26</f>
        <v>49172540.099999994</v>
      </c>
      <c r="D22" s="20">
        <v>53395719.039999999</v>
      </c>
      <c r="E22" s="31">
        <f t="shared" si="0"/>
        <v>4223178.9400000051</v>
      </c>
      <c r="F22" s="23">
        <f t="shared" si="1"/>
        <v>108.58849050997064</v>
      </c>
      <c r="G22" s="2"/>
    </row>
    <row r="23" spans="1:7" ht="25.5" outlineLevel="1" x14ac:dyDescent="0.25">
      <c r="A23" s="7" t="s">
        <v>33</v>
      </c>
      <c r="B23" s="7" t="s">
        <v>34</v>
      </c>
      <c r="C23" s="27">
        <v>2383239.0299999998</v>
      </c>
      <c r="D23" s="21">
        <v>4784998.6399999997</v>
      </c>
      <c r="E23" s="32">
        <f t="shared" si="0"/>
        <v>2401759.61</v>
      </c>
      <c r="F23" s="33">
        <f t="shared" si="1"/>
        <v>200.77711802160275</v>
      </c>
      <c r="G23" s="2"/>
    </row>
    <row r="24" spans="1:7" ht="25.5" outlineLevel="1" x14ac:dyDescent="0.25">
      <c r="A24" s="7" t="s">
        <v>35</v>
      </c>
      <c r="B24" s="7" t="s">
        <v>36</v>
      </c>
      <c r="C24" s="27">
        <v>4253410.47</v>
      </c>
      <c r="D24" s="21">
        <v>3748152.49</v>
      </c>
      <c r="E24" s="32">
        <f t="shared" si="0"/>
        <v>-505257.97999999952</v>
      </c>
      <c r="F24" s="33">
        <f t="shared" si="1"/>
        <v>88.121109317718876</v>
      </c>
      <c r="G24" s="2"/>
    </row>
    <row r="25" spans="1:7" ht="38.25" outlineLevel="1" x14ac:dyDescent="0.25">
      <c r="A25" s="7" t="s">
        <v>37</v>
      </c>
      <c r="B25" s="7" t="s">
        <v>38</v>
      </c>
      <c r="C25" s="27">
        <v>7560205.6200000001</v>
      </c>
      <c r="D25" s="21">
        <v>5041787.3</v>
      </c>
      <c r="E25" s="32">
        <f t="shared" si="0"/>
        <v>-2518418.3200000003</v>
      </c>
      <c r="F25" s="33">
        <f t="shared" si="1"/>
        <v>66.688494379865816</v>
      </c>
      <c r="G25" s="2"/>
    </row>
    <row r="26" spans="1:7" ht="38.25" outlineLevel="1" x14ac:dyDescent="0.25">
      <c r="A26" s="7" t="s">
        <v>39</v>
      </c>
      <c r="B26" s="7" t="s">
        <v>40</v>
      </c>
      <c r="C26" s="27">
        <v>34975684.979999997</v>
      </c>
      <c r="D26" s="21">
        <v>39820780.609999999</v>
      </c>
      <c r="E26" s="32">
        <f t="shared" si="0"/>
        <v>4845095.6300000027</v>
      </c>
      <c r="F26" s="33">
        <f t="shared" si="1"/>
        <v>113.85275408550413</v>
      </c>
      <c r="G26" s="2"/>
    </row>
    <row r="27" spans="1:7" ht="51" x14ac:dyDescent="0.25">
      <c r="A27" s="9" t="s">
        <v>41</v>
      </c>
      <c r="B27" s="9" t="s">
        <v>42</v>
      </c>
      <c r="C27" s="26">
        <f>C28+C29+C30</f>
        <v>10661521.74</v>
      </c>
      <c r="D27" s="20">
        <v>12333371.220000001</v>
      </c>
      <c r="E27" s="31">
        <f t="shared" si="0"/>
        <v>1671849.4800000004</v>
      </c>
      <c r="F27" s="23">
        <f t="shared" si="1"/>
        <v>115.68115247308026</v>
      </c>
      <c r="G27" s="2"/>
    </row>
    <row r="28" spans="1:7" ht="51" outlineLevel="1" x14ac:dyDescent="0.25">
      <c r="A28" s="7" t="s">
        <v>43</v>
      </c>
      <c r="B28" s="7" t="s">
        <v>44</v>
      </c>
      <c r="C28" s="27">
        <v>10661521.74</v>
      </c>
      <c r="D28" s="21">
        <v>12273371.220000001</v>
      </c>
      <c r="E28" s="32">
        <f t="shared" si="0"/>
        <v>1611849.4800000004</v>
      </c>
      <c r="F28" s="33">
        <f t="shared" si="1"/>
        <v>115.11838102765995</v>
      </c>
      <c r="G28" s="2"/>
    </row>
    <row r="29" spans="1:7" ht="25.5" outlineLevel="1" x14ac:dyDescent="0.25">
      <c r="A29" s="7" t="s">
        <v>45</v>
      </c>
      <c r="B29" s="7" t="s">
        <v>46</v>
      </c>
      <c r="C29" s="27">
        <v>0</v>
      </c>
      <c r="D29" s="21">
        <v>0</v>
      </c>
      <c r="E29" s="32">
        <f t="shared" si="0"/>
        <v>0</v>
      </c>
      <c r="F29" s="33" t="e">
        <f t="shared" si="1"/>
        <v>#DIV/0!</v>
      </c>
      <c r="G29" s="2"/>
    </row>
    <row r="30" spans="1:7" ht="38.25" outlineLevel="1" x14ac:dyDescent="0.25">
      <c r="A30" s="7" t="s">
        <v>47</v>
      </c>
      <c r="B30" s="7" t="s">
        <v>48</v>
      </c>
      <c r="C30" s="27">
        <v>0</v>
      </c>
      <c r="D30" s="21">
        <v>60000</v>
      </c>
      <c r="E30" s="32">
        <f t="shared" si="0"/>
        <v>60000</v>
      </c>
      <c r="F30" s="33" t="e">
        <f t="shared" si="1"/>
        <v>#DIV/0!</v>
      </c>
      <c r="G30" s="2"/>
    </row>
    <row r="31" spans="1:7" ht="25.5" x14ac:dyDescent="0.25">
      <c r="A31" s="9" t="s">
        <v>49</v>
      </c>
      <c r="B31" s="9" t="s">
        <v>50</v>
      </c>
      <c r="C31" s="26">
        <f>C32</f>
        <v>99999</v>
      </c>
      <c r="D31" s="20">
        <v>0</v>
      </c>
      <c r="E31" s="31">
        <f t="shared" si="0"/>
        <v>-99999</v>
      </c>
      <c r="F31" s="23">
        <f t="shared" si="1"/>
        <v>0</v>
      </c>
      <c r="G31" s="2"/>
    </row>
    <row r="32" spans="1:7" ht="25.5" outlineLevel="1" x14ac:dyDescent="0.25">
      <c r="A32" s="7" t="s">
        <v>51</v>
      </c>
      <c r="B32" s="7" t="s">
        <v>52</v>
      </c>
      <c r="C32" s="27">
        <v>99999</v>
      </c>
      <c r="D32" s="21">
        <v>0</v>
      </c>
      <c r="E32" s="32">
        <f t="shared" si="0"/>
        <v>-99999</v>
      </c>
      <c r="F32" s="33">
        <f t="shared" si="1"/>
        <v>0</v>
      </c>
      <c r="G32" s="2"/>
    </row>
    <row r="33" spans="1:7" ht="25.5" x14ac:dyDescent="0.25">
      <c r="A33" s="9" t="s">
        <v>53</v>
      </c>
      <c r="B33" s="9" t="s">
        <v>54</v>
      </c>
      <c r="C33" s="26">
        <f>C34+C35</f>
        <v>7892202.5300000003</v>
      </c>
      <c r="D33" s="20">
        <v>8025043.6600000001</v>
      </c>
      <c r="E33" s="31">
        <f t="shared" si="0"/>
        <v>132841.12999999989</v>
      </c>
      <c r="F33" s="23">
        <f t="shared" si="1"/>
        <v>101.68319464047002</v>
      </c>
      <c r="G33" s="2"/>
    </row>
    <row r="34" spans="1:7" ht="25.5" outlineLevel="1" x14ac:dyDescent="0.25">
      <c r="A34" s="7" t="s">
        <v>55</v>
      </c>
      <c r="B34" s="7" t="s">
        <v>56</v>
      </c>
      <c r="C34" s="27">
        <v>7512942.5300000003</v>
      </c>
      <c r="D34" s="21">
        <v>7825043.6600000001</v>
      </c>
      <c r="E34" s="32">
        <f t="shared" si="0"/>
        <v>312101.12999999989</v>
      </c>
      <c r="F34" s="33">
        <f t="shared" si="1"/>
        <v>104.15417965402698</v>
      </c>
      <c r="G34" s="2"/>
    </row>
    <row r="35" spans="1:7" ht="38.25" outlineLevel="1" x14ac:dyDescent="0.25">
      <c r="A35" s="7" t="s">
        <v>57</v>
      </c>
      <c r="B35" s="7" t="s">
        <v>58</v>
      </c>
      <c r="C35" s="27">
        <v>379260</v>
      </c>
      <c r="D35" s="21">
        <v>200000</v>
      </c>
      <c r="E35" s="32">
        <f t="shared" si="0"/>
        <v>-179260</v>
      </c>
      <c r="F35" s="33">
        <f t="shared" si="1"/>
        <v>52.734272003374997</v>
      </c>
      <c r="G35" s="2"/>
    </row>
    <row r="36" spans="1:7" ht="38.25" x14ac:dyDescent="0.25">
      <c r="A36" s="9" t="s">
        <v>59</v>
      </c>
      <c r="B36" s="9" t="s">
        <v>60</v>
      </c>
      <c r="C36" s="26">
        <f>C37+C38</f>
        <v>757900</v>
      </c>
      <c r="D36" s="20">
        <v>1874732.5</v>
      </c>
      <c r="E36" s="31">
        <f t="shared" si="0"/>
        <v>1116832.5</v>
      </c>
      <c r="F36" s="23">
        <f t="shared" si="1"/>
        <v>247.35882042485815</v>
      </c>
      <c r="G36" s="2"/>
    </row>
    <row r="37" spans="1:7" ht="38.25" outlineLevel="1" x14ac:dyDescent="0.25">
      <c r="A37" s="7" t="s">
        <v>61</v>
      </c>
      <c r="B37" s="7" t="s">
        <v>62</v>
      </c>
      <c r="C37" s="27">
        <v>99000</v>
      </c>
      <c r="D37" s="21">
        <v>1478072.5</v>
      </c>
      <c r="E37" s="32">
        <f t="shared" si="0"/>
        <v>1379072.5</v>
      </c>
      <c r="F37" s="33">
        <f t="shared" si="1"/>
        <v>1493.0025252525252</v>
      </c>
      <c r="G37" s="2"/>
    </row>
    <row r="38" spans="1:7" ht="38.25" outlineLevel="1" x14ac:dyDescent="0.25">
      <c r="A38" s="7" t="s">
        <v>63</v>
      </c>
      <c r="B38" s="7" t="s">
        <v>64</v>
      </c>
      <c r="C38" s="27">
        <v>658900</v>
      </c>
      <c r="D38" s="21">
        <v>396660</v>
      </c>
      <c r="E38" s="32">
        <f t="shared" si="0"/>
        <v>-262240</v>
      </c>
      <c r="F38" s="33">
        <f t="shared" si="1"/>
        <v>60.200333889816363</v>
      </c>
      <c r="G38" s="2"/>
    </row>
    <row r="39" spans="1:7" ht="25.5" x14ac:dyDescent="0.25">
      <c r="A39" s="9" t="s">
        <v>65</v>
      </c>
      <c r="B39" s="9" t="s">
        <v>66</v>
      </c>
      <c r="C39" s="26">
        <f>C40</f>
        <v>10000</v>
      </c>
      <c r="D39" s="20">
        <v>10000</v>
      </c>
      <c r="E39" s="31">
        <f t="shared" si="0"/>
        <v>0</v>
      </c>
      <c r="F39" s="23">
        <f t="shared" si="1"/>
        <v>100</v>
      </c>
      <c r="G39" s="2"/>
    </row>
    <row r="40" spans="1:7" ht="25.5" outlineLevel="1" x14ac:dyDescent="0.25">
      <c r="A40" s="7" t="s">
        <v>67</v>
      </c>
      <c r="B40" s="7" t="s">
        <v>68</v>
      </c>
      <c r="C40" s="27">
        <v>10000</v>
      </c>
      <c r="D40" s="21">
        <v>10000</v>
      </c>
      <c r="E40" s="32">
        <f t="shared" si="0"/>
        <v>0</v>
      </c>
      <c r="F40" s="33">
        <f t="shared" si="1"/>
        <v>100</v>
      </c>
      <c r="G40" s="2"/>
    </row>
    <row r="41" spans="1:7" ht="25.5" x14ac:dyDescent="0.25">
      <c r="A41" s="9" t="s">
        <v>69</v>
      </c>
      <c r="B41" s="9" t="s">
        <v>70</v>
      </c>
      <c r="C41" s="26">
        <f>C42+C43</f>
        <v>7660421.0599999996</v>
      </c>
      <c r="D41" s="20">
        <v>8078884.2400000002</v>
      </c>
      <c r="E41" s="31">
        <f t="shared" si="0"/>
        <v>418463.18000000063</v>
      </c>
      <c r="F41" s="23">
        <f t="shared" si="1"/>
        <v>105.46266552089503</v>
      </c>
      <c r="G41" s="2"/>
    </row>
    <row r="42" spans="1:7" ht="38.25" outlineLevel="1" x14ac:dyDescent="0.25">
      <c r="A42" s="7" t="s">
        <v>71</v>
      </c>
      <c r="B42" s="7" t="s">
        <v>72</v>
      </c>
      <c r="C42" s="27">
        <v>3393848.84</v>
      </c>
      <c r="D42" s="21">
        <v>3234315.09</v>
      </c>
      <c r="E42" s="32">
        <f t="shared" si="0"/>
        <v>-159533.75</v>
      </c>
      <c r="F42" s="33">
        <f t="shared" si="1"/>
        <v>95.299326589925556</v>
      </c>
      <c r="G42" s="2"/>
    </row>
    <row r="43" spans="1:7" ht="25.5" outlineLevel="1" x14ac:dyDescent="0.25">
      <c r="A43" s="7" t="s">
        <v>73</v>
      </c>
      <c r="B43" s="7" t="s">
        <v>74</v>
      </c>
      <c r="C43" s="27">
        <v>4266572.22</v>
      </c>
      <c r="D43" s="21">
        <v>4844569.1500000004</v>
      </c>
      <c r="E43" s="32">
        <f t="shared" si="0"/>
        <v>577996.93000000063</v>
      </c>
      <c r="F43" s="33">
        <f t="shared" si="1"/>
        <v>113.54710292469868</v>
      </c>
      <c r="G43" s="2"/>
    </row>
    <row r="44" spans="1:7" ht="63.75" x14ac:dyDescent="0.25">
      <c r="A44" s="9" t="s">
        <v>75</v>
      </c>
      <c r="B44" s="9" t="s">
        <v>76</v>
      </c>
      <c r="C44" s="26">
        <f>C45+C46</f>
        <v>4955754.09</v>
      </c>
      <c r="D44" s="20">
        <v>5043068.24</v>
      </c>
      <c r="E44" s="31">
        <f t="shared" si="0"/>
        <v>87314.150000000373</v>
      </c>
      <c r="F44" s="23">
        <f t="shared" si="1"/>
        <v>101.76187414496994</v>
      </c>
      <c r="G44" s="2"/>
    </row>
    <row r="45" spans="1:7" ht="25.5" outlineLevel="1" x14ac:dyDescent="0.25">
      <c r="A45" s="7" t="s">
        <v>77</v>
      </c>
      <c r="B45" s="7" t="s">
        <v>78</v>
      </c>
      <c r="C45" s="27">
        <v>216258</v>
      </c>
      <c r="D45" s="21">
        <v>249900</v>
      </c>
      <c r="E45" s="32">
        <f t="shared" si="0"/>
        <v>33642</v>
      </c>
      <c r="F45" s="33">
        <f t="shared" si="1"/>
        <v>115.55641872208196</v>
      </c>
      <c r="G45" s="2"/>
    </row>
    <row r="46" spans="1:7" ht="38.25" outlineLevel="1" x14ac:dyDescent="0.25">
      <c r="A46" s="7" t="s">
        <v>79</v>
      </c>
      <c r="B46" s="7" t="s">
        <v>80</v>
      </c>
      <c r="C46" s="27">
        <v>4739496.09</v>
      </c>
      <c r="D46" s="21">
        <v>4793168.24</v>
      </c>
      <c r="E46" s="32">
        <f t="shared" si="0"/>
        <v>53672.150000000373</v>
      </c>
      <c r="F46" s="33">
        <f t="shared" si="1"/>
        <v>101.13244422995189</v>
      </c>
      <c r="G46" s="2"/>
    </row>
    <row r="47" spans="1:7" ht="25.5" x14ac:dyDescent="0.25">
      <c r="A47" s="9" t="s">
        <v>81</v>
      </c>
      <c r="B47" s="9" t="s">
        <v>82</v>
      </c>
      <c r="C47" s="26">
        <f>C48+C49+C50+C51</f>
        <v>36926715.57</v>
      </c>
      <c r="D47" s="20">
        <v>36986543.530000001</v>
      </c>
      <c r="E47" s="31">
        <f t="shared" si="0"/>
        <v>59827.960000000894</v>
      </c>
      <c r="F47" s="23">
        <f t="shared" si="1"/>
        <v>100.16201809198706</v>
      </c>
      <c r="G47" s="2"/>
    </row>
    <row r="48" spans="1:7" ht="25.5" outlineLevel="1" x14ac:dyDescent="0.25">
      <c r="A48" s="7" t="s">
        <v>83</v>
      </c>
      <c r="B48" s="7" t="s">
        <v>84</v>
      </c>
      <c r="C48" s="27">
        <v>162818.25</v>
      </c>
      <c r="D48" s="21">
        <v>0</v>
      </c>
      <c r="E48" s="32">
        <f t="shared" si="0"/>
        <v>-162818.25</v>
      </c>
      <c r="F48" s="33">
        <f t="shared" si="1"/>
        <v>0</v>
      </c>
      <c r="G48" s="2"/>
    </row>
    <row r="49" spans="1:8" ht="25.5" outlineLevel="1" x14ac:dyDescent="0.25">
      <c r="A49" s="7" t="s">
        <v>85</v>
      </c>
      <c r="B49" s="7" t="s">
        <v>86</v>
      </c>
      <c r="C49" s="27">
        <v>228275.54</v>
      </c>
      <c r="D49" s="21">
        <v>113706.52</v>
      </c>
      <c r="E49" s="32">
        <f t="shared" si="0"/>
        <v>-114569.02</v>
      </c>
      <c r="F49" s="33">
        <f t="shared" si="1"/>
        <v>49.811083570320328</v>
      </c>
      <c r="G49" s="2"/>
    </row>
    <row r="50" spans="1:8" ht="25.5" outlineLevel="1" x14ac:dyDescent="0.25">
      <c r="A50" s="7" t="s">
        <v>87</v>
      </c>
      <c r="B50" s="7" t="s">
        <v>88</v>
      </c>
      <c r="C50" s="27">
        <v>24830628.780000001</v>
      </c>
      <c r="D50" s="21">
        <v>25327857.010000002</v>
      </c>
      <c r="E50" s="32">
        <f t="shared" si="0"/>
        <v>497228.23000000045</v>
      </c>
      <c r="F50" s="33">
        <f t="shared" si="1"/>
        <v>102.00247941526352</v>
      </c>
      <c r="G50" s="2"/>
    </row>
    <row r="51" spans="1:8" ht="51" outlineLevel="1" x14ac:dyDescent="0.25">
      <c r="A51" s="7" t="s">
        <v>89</v>
      </c>
      <c r="B51" s="7" t="s">
        <v>90</v>
      </c>
      <c r="C51" s="27">
        <v>11704993</v>
      </c>
      <c r="D51" s="21">
        <v>11544980</v>
      </c>
      <c r="E51" s="32">
        <f t="shared" si="0"/>
        <v>-160013</v>
      </c>
      <c r="F51" s="33">
        <f t="shared" si="1"/>
        <v>98.632950912486663</v>
      </c>
      <c r="G51" s="2"/>
    </row>
    <row r="52" spans="1:8" x14ac:dyDescent="0.25">
      <c r="A52" s="9" t="s">
        <v>91</v>
      </c>
      <c r="B52" s="9" t="s">
        <v>92</v>
      </c>
      <c r="C52" s="26">
        <f>C53</f>
        <v>4177711.53</v>
      </c>
      <c r="D52" s="20">
        <v>4454720.7</v>
      </c>
      <c r="E52" s="31">
        <f t="shared" si="0"/>
        <v>277009.17000000039</v>
      </c>
      <c r="F52" s="23">
        <f t="shared" si="1"/>
        <v>106.63064378693473</v>
      </c>
      <c r="G52" s="2"/>
    </row>
    <row r="53" spans="1:8" ht="25.5" outlineLevel="1" x14ac:dyDescent="0.25">
      <c r="A53" s="7" t="s">
        <v>93</v>
      </c>
      <c r="B53" s="7" t="s">
        <v>94</v>
      </c>
      <c r="C53" s="27">
        <v>4177711.53</v>
      </c>
      <c r="D53" s="21">
        <v>4454720.7</v>
      </c>
      <c r="E53" s="32">
        <f t="shared" si="0"/>
        <v>277009.17000000039</v>
      </c>
      <c r="F53" s="33">
        <f t="shared" si="1"/>
        <v>106.63064378693473</v>
      </c>
      <c r="G53" s="2"/>
    </row>
    <row r="54" spans="1:8" ht="12.75" customHeight="1" x14ac:dyDescent="0.25">
      <c r="A54" s="8" t="s">
        <v>95</v>
      </c>
      <c r="B54" s="8"/>
      <c r="C54" s="28">
        <f>C9+C13+C16+C18+C20+C22+C27+C31+C33+C36+C39+C41+C44+C47+C52</f>
        <v>324192221.23999995</v>
      </c>
      <c r="D54" s="22">
        <v>342635447.10000002</v>
      </c>
      <c r="E54" s="31">
        <f t="shared" si="0"/>
        <v>18443225.860000074</v>
      </c>
      <c r="F54" s="23">
        <f t="shared" si="1"/>
        <v>105.68897852929868</v>
      </c>
      <c r="G54" s="2"/>
      <c r="H54" s="2"/>
    </row>
    <row r="55" spans="1:8" ht="12.75" customHeight="1" x14ac:dyDescent="0.25">
      <c r="A55" s="6"/>
      <c r="B55" s="6"/>
      <c r="C55" s="25"/>
      <c r="D55" s="6"/>
      <c r="E55" s="25"/>
      <c r="F55" s="6"/>
      <c r="G55" s="2"/>
      <c r="H55" s="2"/>
    </row>
  </sheetData>
  <mergeCells count="10">
    <mergeCell ref="A1:F1"/>
    <mergeCell ref="A2:F2"/>
    <mergeCell ref="A3:F3"/>
    <mergeCell ref="A4:F4"/>
    <mergeCell ref="C5:C6"/>
    <mergeCell ref="F5:F6"/>
    <mergeCell ref="A5:A6"/>
    <mergeCell ref="B5:B6"/>
    <mergeCell ref="D5:D6"/>
    <mergeCell ref="E5:E6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D8E59F5BF180413DAB2F2303DA3E32&lt;/Code&gt;&#10;  &lt;ObjectCode&gt;SQUERY_GENERATOR1&lt;/ObjectCode&gt;&#10;  &lt;DocName&gt;Анализ исполнения местного бюджета ЗАТО Видяево за ___ квартал 2017 года в разрезе муниципальных программ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99213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279187D-1695-47AA-A6BC-497A41D79D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2019-10-16T08:57:28Z</dcterms:created>
  <dcterms:modified xsi:type="dcterms:W3CDTF">2019-10-16T13:33:38Z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2017 года в разрезе муниципальных программ</vt:lpwstr>
  </property>
  <property fmtid="{D5CDD505-2E9C-101B-9397-08002B2CF9AE}" pid="11" name="Код отчета">
    <vt:lpwstr>D8E59F5BF180413DAB2F2303DA3E32</vt:lpwstr>
  </property>
  <property fmtid="{D5CDD505-2E9C-101B-9397-08002B2CF9AE}" pid="12" name="Локальная база">
    <vt:lpwstr>не используется</vt:lpwstr>
  </property>
</Properties>
</file>