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8 год\рабочие формы\2018\Исполнение бюджета по расходам\3 квартал 2018 года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Документ!$A$5:$N$51</definedName>
    <definedName name="_xlnm.Print_Titles" localSheetId="0">Документ!$3:$5</definedName>
  </definedNames>
  <calcPr calcId="152511"/>
</workbook>
</file>

<file path=xl/calcChain.xml><?xml version="1.0" encoding="utf-8"?>
<calcChain xmlns="http://schemas.openxmlformats.org/spreadsheetml/2006/main">
  <c r="E51" i="1" l="1"/>
  <c r="D51" i="1" l="1"/>
  <c r="D49" i="1"/>
  <c r="D44" i="1"/>
  <c r="D41" i="1"/>
  <c r="D38" i="1"/>
  <c r="D36" i="1"/>
  <c r="D33" i="1"/>
  <c r="D30" i="1"/>
  <c r="D28" i="1"/>
  <c r="D24" i="1"/>
  <c r="D19" i="1"/>
  <c r="D17" i="1"/>
  <c r="D15" i="1"/>
  <c r="D13" i="1"/>
  <c r="D10" i="1"/>
  <c r="D6" i="1"/>
  <c r="E50" i="1" l="1"/>
  <c r="E49" i="1" s="1"/>
  <c r="E46" i="1"/>
  <c r="E47" i="1"/>
  <c r="E48" i="1"/>
  <c r="E45" i="1"/>
  <c r="E43" i="1"/>
  <c r="E42" i="1"/>
  <c r="E40" i="1"/>
  <c r="E39" i="1"/>
  <c r="E37" i="1"/>
  <c r="E36" i="1" s="1"/>
  <c r="E35" i="1"/>
  <c r="E34" i="1"/>
  <c r="E32" i="1"/>
  <c r="E31" i="1"/>
  <c r="E30" i="1" s="1"/>
  <c r="E29" i="1"/>
  <c r="E28" i="1" s="1"/>
  <c r="E26" i="1"/>
  <c r="E27" i="1"/>
  <c r="E25" i="1"/>
  <c r="E21" i="1"/>
  <c r="E22" i="1"/>
  <c r="E23" i="1"/>
  <c r="E20" i="1"/>
  <c r="E18" i="1"/>
  <c r="E17" i="1" s="1"/>
  <c r="E16" i="1"/>
  <c r="E15" i="1" s="1"/>
  <c r="E14" i="1"/>
  <c r="E13" i="1" s="1"/>
  <c r="E12" i="1"/>
  <c r="E11" i="1"/>
  <c r="E8" i="1"/>
  <c r="E9" i="1"/>
  <c r="E7" i="1"/>
  <c r="F20" i="1"/>
  <c r="F13" i="1"/>
  <c r="F19" i="1"/>
  <c r="F18" i="1"/>
  <c r="F34" i="1"/>
  <c r="F31" i="1"/>
  <c r="F16" i="1"/>
  <c r="F25" i="1"/>
  <c r="F12" i="1"/>
  <c r="F29" i="1"/>
  <c r="F15" i="1"/>
  <c r="F30" i="1"/>
  <c r="F28" i="1"/>
  <c r="F9" i="1"/>
  <c r="F33" i="1"/>
  <c r="F44" i="1"/>
  <c r="F39" i="1"/>
  <c r="F23" i="1"/>
  <c r="F14" i="1"/>
  <c r="F47" i="1"/>
  <c r="F43" i="1"/>
  <c r="F32" i="1"/>
  <c r="F6" i="1"/>
  <c r="F24" i="1"/>
  <c r="F22" i="1"/>
  <c r="F45" i="1"/>
  <c r="F40" i="1"/>
  <c r="F17" i="1"/>
  <c r="F49" i="1"/>
  <c r="F27" i="1"/>
  <c r="F38" i="1"/>
  <c r="F46" i="1"/>
  <c r="F21" i="1"/>
  <c r="F7" i="1"/>
  <c r="F42" i="1"/>
  <c r="F50" i="1"/>
  <c r="F41" i="1"/>
  <c r="F37" i="1"/>
  <c r="F26" i="1"/>
  <c r="F48" i="1"/>
  <c r="F8" i="1"/>
  <c r="F35" i="1"/>
  <c r="F10" i="1"/>
  <c r="F11" i="1"/>
  <c r="F36" i="1"/>
  <c r="E6" i="1" l="1"/>
  <c r="E38" i="1"/>
  <c r="E44" i="1"/>
  <c r="E33" i="1"/>
  <c r="E41" i="1"/>
  <c r="E24" i="1"/>
  <c r="E19" i="1"/>
  <c r="E10" i="1"/>
  <c r="F51" i="1"/>
</calcChain>
</file>

<file path=xl/sharedStrings.xml><?xml version="1.0" encoding="utf-8"?>
<sst xmlns="http://schemas.openxmlformats.org/spreadsheetml/2006/main" count="99" uniqueCount="98">
  <si>
    <t>(рублей)</t>
  </si>
  <si>
    <t>Код по бюджетной классификации</t>
  </si>
  <si>
    <t>Наименование программы, подпрограммы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</si>
  <si>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</si>
  <si>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</si>
  <si>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</si>
  <si>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</si>
  <si>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</si>
  <si>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</si>
  <si>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</si>
  <si>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</si>
  <si>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</si>
  <si>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</si>
  <si>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</si>
  <si>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</si>
  <si>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</si>
  <si>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</si>
  <si>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</si>
  <si>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</si>
  <si>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</si>
  <si>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</si>
  <si>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</si>
  <si>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</si>
  <si>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</si>
  <si>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</si>
  <si>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</si>
  <si>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</si>
  <si>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</si>
  <si>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</si>
  <si>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</si>
  <si>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</si>
  <si>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</si>
  <si>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</si>
  <si>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</si>
  <si>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</si>
  <si>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</si>
  <si>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</si>
  <si>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</si>
  <si>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</si>
  <si>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</si>
  <si>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</si>
  <si>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</si>
  <si>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</si>
  <si>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</si>
  <si>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</si>
  <si>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</si>
  <si>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</si>
  <si>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</si>
  <si>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</si>
  <si>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</si>
  <si>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</si>
  <si>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</si>
  <si>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</si>
  <si>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</si>
  <si>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</si>
  <si>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</si>
  <si>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</si>
  <si>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</si>
  <si>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</si>
  <si>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</si>
  <si>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</si>
  <si>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</si>
  <si>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</si>
  <si>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</si>
  <si>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</si>
  <si>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</si>
  <si>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</si>
  <si>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</si>
  <si>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</si>
  <si>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</si>
  <si>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</si>
  <si>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</si>
  <si>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</si>
  <si>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</si>
  <si>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</si>
  <si>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</si>
  <si>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</si>
  <si>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</si>
  <si>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</si>
  <si>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</si>
  <si>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</si>
  <si>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</si>
  <si>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</si>
  <si>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</si>
  <si>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</si>
  <si>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</si>
  <si>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</si>
  <si>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</si>
  <si>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</si>
  <si>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</si>
  <si>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</si>
  <si>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</si>
  <si>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</si>
  <si>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</si>
  <si>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</si>
  <si>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от плана         (стр.4- стр.3)</t>
  </si>
  <si>
    <t>Исполнено за 3 квартал 2017 года</t>
  </si>
  <si>
    <t xml:space="preserve">Сравнительный анализ исполнения местного бюджета ЗАТО Видяево года в разрезе муниципальных программ 3 квартал 2018/2017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</si>
</sst>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NumberFormat="1" applyProtection="1">
      <alignment horizontal="right" vertical="top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  <xf numFmtId="0" fontId="1" fillId="0" borderId="2" xfId="9" applyNumberFormat="1" applyAlignment="1" applyProtection="1">
      <alignment horizontal="center" vertical="center" shrinkToFit="1"/>
    </xf>
    <xf numFmtId="49" fontId="5" fillId="0" borderId="2" xfId="10" applyNumberFormat="1" applyFont="1" applyAlignment="1" applyProtection="1">
      <alignment horizontal="center" vertical="top" wrapTex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" fontId="5" fillId="2" borderId="2" xfId="11" applyFont="1" applyProtection="1">
      <alignment horizontal="right" vertical="top" shrinkToFit="1"/>
    </xf>
    <xf numFmtId="4" fontId="1" fillId="2" borderId="2" xfId="11" applyProtection="1">
      <alignment horizontal="right" vertical="top" shrinkToFit="1"/>
    </xf>
    <xf numFmtId="4" fontId="3" fillId="3" borderId="2" xfId="13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topLeftCell="A37" workbookViewId="0">
      <selection activeCell="D50" sqref="D50"/>
    </sheetView>
  </sheetViews>
  <sheetFormatPr defaultRowHeight="15" outlineLevelRow="1" x14ac:dyDescent="0.25"/>
  <cols>
    <col min="1" max="1" width="15.140625" style="20" customWidth="1"/>
    <col min="2" max="2" width="50.7109375" style="1" customWidth="1"/>
    <col min="3" max="3" width="16.7109375" style="1" customWidth="1"/>
    <col min="4" max="4" width="19.28515625" style="1" customWidth="1"/>
    <col min="5" max="5" width="15.42578125" style="1" customWidth="1"/>
    <col min="6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51" customHeight="1" x14ac:dyDescent="0.25">
      <c r="A1" s="24" t="s">
        <v>97</v>
      </c>
      <c r="B1" s="25"/>
      <c r="C1" s="25"/>
      <c r="D1" s="25"/>
      <c r="E1" s="25"/>
      <c r="F1" s="25"/>
      <c r="G1" s="3"/>
      <c r="H1" s="3"/>
      <c r="I1" s="3"/>
      <c r="J1" s="3"/>
      <c r="K1" s="3"/>
      <c r="L1" s="3"/>
      <c r="M1" s="3"/>
    </row>
    <row r="2" spans="1:14" ht="12.75" customHeight="1" x14ac:dyDescent="0.25">
      <c r="A2" s="26" t="s">
        <v>0</v>
      </c>
      <c r="B2" s="27"/>
      <c r="C2" s="27"/>
      <c r="D2" s="27"/>
      <c r="E2" s="27"/>
      <c r="F2" s="27"/>
      <c r="G2" s="4"/>
      <c r="H2" s="4"/>
      <c r="I2" s="4"/>
      <c r="J2" s="4"/>
      <c r="K2" s="4"/>
      <c r="L2" s="4"/>
      <c r="M2" s="4"/>
    </row>
    <row r="3" spans="1:14" ht="15.2" customHeight="1" x14ac:dyDescent="0.25">
      <c r="A3" s="32" t="s">
        <v>1</v>
      </c>
      <c r="B3" s="28" t="s">
        <v>2</v>
      </c>
      <c r="C3" s="28" t="s">
        <v>96</v>
      </c>
      <c r="D3" s="28" t="s">
        <v>96</v>
      </c>
      <c r="E3" s="28" t="s">
        <v>95</v>
      </c>
      <c r="F3" s="28" t="s">
        <v>3</v>
      </c>
      <c r="G3" s="5"/>
      <c r="H3" s="2"/>
      <c r="I3" s="2"/>
      <c r="J3" s="2"/>
      <c r="K3" s="2"/>
      <c r="L3" s="2"/>
      <c r="M3" s="2"/>
    </row>
    <row r="4" spans="1:14" ht="28.5" customHeight="1" x14ac:dyDescent="0.25">
      <c r="A4" s="33"/>
      <c r="B4" s="29"/>
      <c r="C4" s="29"/>
      <c r="D4" s="29"/>
      <c r="E4" s="29"/>
      <c r="F4" s="29"/>
      <c r="G4" s="5"/>
      <c r="H4" s="2"/>
      <c r="I4" s="2"/>
      <c r="J4" s="2"/>
      <c r="K4" s="2"/>
      <c r="L4" s="2"/>
      <c r="M4" s="2"/>
    </row>
    <row r="5" spans="1:14" ht="12.75" customHeight="1" x14ac:dyDescent="0.25">
      <c r="A5" s="1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5"/>
      <c r="H5" s="2"/>
      <c r="I5" s="2"/>
      <c r="J5" s="2"/>
      <c r="K5" s="2"/>
      <c r="L5" s="2"/>
      <c r="M5" s="2"/>
    </row>
    <row r="6" spans="1:14" ht="27" customHeight="1" x14ac:dyDescent="0.25">
      <c r="A6" s="16" t="s">
        <v>4</v>
      </c>
      <c r="B6" s="13" t="s">
        <v>5</v>
      </c>
      <c r="C6" s="21">
        <v>121296709.15000001</v>
      </c>
      <c r="D6" s="21">
        <f>D7+D8+D9</f>
        <v>152726923.86000001</v>
      </c>
      <c r="E6" s="14">
        <f>E7+E8+E9</f>
        <v>31430214.710000016</v>
      </c>
      <c r="F6" s="14">
        <f t="shared" ref="F6:F51" ca="1" si="0">IF(INDIRECT("R[0]C[-3]", FALSE)&lt;&gt;0,INDIRECT("R[0]C[-2]", FALSE)*100/INDIRECT("R[0]C[-3]", FALSE),"")</f>
        <v>125.91184454240407</v>
      </c>
      <c r="G6" s="5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17" t="s">
        <v>6</v>
      </c>
      <c r="B7" s="7" t="s">
        <v>7</v>
      </c>
      <c r="C7" s="22">
        <v>113662069.8</v>
      </c>
      <c r="D7" s="22">
        <v>144618764.27000001</v>
      </c>
      <c r="E7" s="8">
        <f>D7-C7</f>
        <v>30956694.470000014</v>
      </c>
      <c r="F7" s="8">
        <f t="shared" ca="1" si="0"/>
        <v>127.23573002363187</v>
      </c>
      <c r="G7" s="5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7" t="s">
        <v>8</v>
      </c>
      <c r="B8" s="7" t="s">
        <v>9</v>
      </c>
      <c r="C8" s="22">
        <v>876102.27</v>
      </c>
      <c r="D8" s="22">
        <v>1077290.07</v>
      </c>
      <c r="E8" s="8">
        <f t="shared" ref="E8:E9" si="1">D8-C8</f>
        <v>201187.80000000005</v>
      </c>
      <c r="F8" s="8">
        <f t="shared" ca="1" si="0"/>
        <v>122.96396287159489</v>
      </c>
      <c r="G8" s="5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17" t="s">
        <v>10</v>
      </c>
      <c r="B9" s="7" t="s">
        <v>11</v>
      </c>
      <c r="C9" s="22">
        <v>6758537.0800000001</v>
      </c>
      <c r="D9" s="22">
        <v>7030869.5199999996</v>
      </c>
      <c r="E9" s="8">
        <f t="shared" si="1"/>
        <v>272332.43999999948</v>
      </c>
      <c r="F9" s="8">
        <f t="shared" ca="1" si="0"/>
        <v>104.02945839871015</v>
      </c>
      <c r="G9" s="5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16" t="s">
        <v>12</v>
      </c>
      <c r="B10" s="13" t="s">
        <v>13</v>
      </c>
      <c r="C10" s="21">
        <v>12543783.640000001</v>
      </c>
      <c r="D10" s="21">
        <f>D11+D12</f>
        <v>11568491.51</v>
      </c>
      <c r="E10" s="14">
        <f>E11+E12</f>
        <v>-975292.12999999989</v>
      </c>
      <c r="F10" s="14">
        <f t="shared" ca="1" si="0"/>
        <v>92.224896745747756</v>
      </c>
      <c r="G10" s="5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17" t="s">
        <v>14</v>
      </c>
      <c r="B11" s="7" t="s">
        <v>15</v>
      </c>
      <c r="C11" s="22">
        <v>9231659.7400000002</v>
      </c>
      <c r="D11" s="22">
        <v>8295798.4400000004</v>
      </c>
      <c r="E11" s="8">
        <f>D11-C11</f>
        <v>-935861.29999999981</v>
      </c>
      <c r="F11" s="8">
        <f t="shared" ca="1" si="0"/>
        <v>89.862480568418349</v>
      </c>
      <c r="G11" s="5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17" t="s">
        <v>16</v>
      </c>
      <c r="B12" s="7" t="s">
        <v>17</v>
      </c>
      <c r="C12" s="22">
        <v>3312123.9</v>
      </c>
      <c r="D12" s="22">
        <v>3272693.07</v>
      </c>
      <c r="E12" s="8">
        <f>D12-C12</f>
        <v>-39430.830000000075</v>
      </c>
      <c r="F12" s="8">
        <f t="shared" ca="1" si="0"/>
        <v>98.809500151851211</v>
      </c>
      <c r="G12" s="5"/>
      <c r="H12" s="2"/>
      <c r="I12" s="2"/>
      <c r="J12" s="2"/>
      <c r="K12" s="2"/>
      <c r="L12" s="2"/>
      <c r="M12" s="2"/>
      <c r="N12" s="2"/>
    </row>
    <row r="13" spans="1:14" ht="27" customHeight="1" x14ac:dyDescent="0.25">
      <c r="A13" s="16" t="s">
        <v>18</v>
      </c>
      <c r="B13" s="13" t="s">
        <v>19</v>
      </c>
      <c r="C13" s="21">
        <v>0</v>
      </c>
      <c r="D13" s="21">
        <f>D14</f>
        <v>3085670.25</v>
      </c>
      <c r="E13" s="14">
        <f>E14</f>
        <v>3085670.25</v>
      </c>
      <c r="F13" s="14" t="str">
        <f t="shared" ca="1" si="0"/>
        <v/>
      </c>
      <c r="G13" s="5"/>
      <c r="H13" s="2"/>
      <c r="I13" s="2"/>
      <c r="J13" s="2"/>
      <c r="K13" s="2"/>
      <c r="L13" s="2"/>
      <c r="M13" s="2"/>
      <c r="N13" s="2"/>
    </row>
    <row r="14" spans="1:14" ht="27" customHeight="1" outlineLevel="1" x14ac:dyDescent="0.25">
      <c r="A14" s="17" t="s">
        <v>20</v>
      </c>
      <c r="B14" s="7" t="s">
        <v>21</v>
      </c>
      <c r="C14" s="22">
        <v>0</v>
      </c>
      <c r="D14" s="22">
        <v>3085670.25</v>
      </c>
      <c r="E14" s="8">
        <f>D14-C14</f>
        <v>3085670.25</v>
      </c>
      <c r="F14" s="8" t="str">
        <f t="shared" ca="1" si="0"/>
        <v/>
      </c>
      <c r="G14" s="5"/>
      <c r="H14" s="2"/>
      <c r="I14" s="2"/>
      <c r="J14" s="2"/>
      <c r="K14" s="2"/>
      <c r="L14" s="2"/>
      <c r="M14" s="2"/>
      <c r="N14" s="2"/>
    </row>
    <row r="15" spans="1:14" ht="27" customHeight="1" x14ac:dyDescent="0.25">
      <c r="A15" s="16" t="s">
        <v>22</v>
      </c>
      <c r="B15" s="13" t="s">
        <v>23</v>
      </c>
      <c r="C15" s="21">
        <v>20115928.989999998</v>
      </c>
      <c r="D15" s="21">
        <f>D16</f>
        <v>26540359.32</v>
      </c>
      <c r="E15" s="14">
        <f>E16</f>
        <v>6424430.3300000019</v>
      </c>
      <c r="F15" s="14">
        <f t="shared" ca="1" si="0"/>
        <v>131.93703026687808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outlineLevel="1" x14ac:dyDescent="0.25">
      <c r="A16" s="17" t="s">
        <v>24</v>
      </c>
      <c r="B16" s="7" t="s">
        <v>25</v>
      </c>
      <c r="C16" s="22">
        <v>20115928.989999998</v>
      </c>
      <c r="D16" s="22">
        <v>26540359.32</v>
      </c>
      <c r="E16" s="8">
        <f>D16-C16</f>
        <v>6424430.3300000019</v>
      </c>
      <c r="F16" s="8">
        <f t="shared" ca="1" si="0"/>
        <v>131.93703026687808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6" t="s">
        <v>26</v>
      </c>
      <c r="B17" s="13" t="s">
        <v>27</v>
      </c>
      <c r="C17" s="21">
        <v>13804849.27</v>
      </c>
      <c r="D17" s="21">
        <f>D18</f>
        <v>19336863.34</v>
      </c>
      <c r="E17" s="14">
        <f>E18</f>
        <v>5532014.0700000003</v>
      </c>
      <c r="F17" s="14">
        <f t="shared" ca="1" si="0"/>
        <v>140.07297697934229</v>
      </c>
      <c r="G17" s="5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7" t="s">
        <v>28</v>
      </c>
      <c r="B18" s="7" t="s">
        <v>29</v>
      </c>
      <c r="C18" s="22">
        <v>13804849.27</v>
      </c>
      <c r="D18" s="22">
        <v>19336863.34</v>
      </c>
      <c r="E18" s="8">
        <f>D18-C18</f>
        <v>5532014.0700000003</v>
      </c>
      <c r="F18" s="8">
        <f t="shared" ca="1" si="0"/>
        <v>140.07297697934229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x14ac:dyDescent="0.25">
      <c r="A19" s="16" t="s">
        <v>30</v>
      </c>
      <c r="B19" s="13" t="s">
        <v>31</v>
      </c>
      <c r="C19" s="21">
        <v>32050072.43</v>
      </c>
      <c r="D19" s="21">
        <f>D20+D21+D22+D23</f>
        <v>49172540.099999994</v>
      </c>
      <c r="E19" s="14">
        <f>E20+E21+E22+E23</f>
        <v>17122467.669999998</v>
      </c>
      <c r="F19" s="14">
        <f t="shared" ca="1" si="0"/>
        <v>153.42411536634393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7" t="s">
        <v>32</v>
      </c>
      <c r="B20" s="7" t="s">
        <v>33</v>
      </c>
      <c r="C20" s="22">
        <v>2598924.09</v>
      </c>
      <c r="D20" s="22">
        <v>2383239.0299999998</v>
      </c>
      <c r="E20" s="8">
        <f>D20-C20</f>
        <v>-215685.06000000006</v>
      </c>
      <c r="F20" s="8">
        <f t="shared" ca="1" si="0"/>
        <v>91.70098654170387</v>
      </c>
      <c r="G20" s="5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17" t="s">
        <v>34</v>
      </c>
      <c r="B21" s="7" t="s">
        <v>35</v>
      </c>
      <c r="C21" s="22">
        <v>2633651.46</v>
      </c>
      <c r="D21" s="22">
        <v>4253410.47</v>
      </c>
      <c r="E21" s="8">
        <f t="shared" ref="E21:E23" si="2">D21-C21</f>
        <v>1619759.0099999998</v>
      </c>
      <c r="F21" s="8">
        <f t="shared" ca="1" si="0"/>
        <v>161.50240586504944</v>
      </c>
      <c r="G21" s="5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7" t="s">
        <v>36</v>
      </c>
      <c r="B22" s="7" t="s">
        <v>37</v>
      </c>
      <c r="C22" s="22">
        <v>5604842.0899999999</v>
      </c>
      <c r="D22" s="22">
        <v>7560205.6200000001</v>
      </c>
      <c r="E22" s="8">
        <f t="shared" si="2"/>
        <v>1955363.5300000003</v>
      </c>
      <c r="F22" s="8">
        <f t="shared" ca="1" si="0"/>
        <v>134.88704050179584</v>
      </c>
      <c r="G22" s="5"/>
      <c r="H22" s="2"/>
      <c r="I22" s="2"/>
      <c r="J22" s="2"/>
      <c r="K22" s="2"/>
      <c r="L22" s="2"/>
      <c r="M22" s="2"/>
      <c r="N22" s="2"/>
    </row>
    <row r="23" spans="1:14" ht="40.5" customHeight="1" outlineLevel="1" x14ac:dyDescent="0.25">
      <c r="A23" s="17" t="s">
        <v>38</v>
      </c>
      <c r="B23" s="7" t="s">
        <v>39</v>
      </c>
      <c r="C23" s="22">
        <v>21212654.789999999</v>
      </c>
      <c r="D23" s="22">
        <v>34975684.979999997</v>
      </c>
      <c r="E23" s="8">
        <f t="shared" si="2"/>
        <v>13763030.189999998</v>
      </c>
      <c r="F23" s="8">
        <f t="shared" ca="1" si="0"/>
        <v>164.88122456265171</v>
      </c>
      <c r="G23" s="5"/>
      <c r="H23" s="2"/>
      <c r="I23" s="2"/>
      <c r="J23" s="2"/>
      <c r="K23" s="2"/>
      <c r="L23" s="2"/>
      <c r="M23" s="2"/>
      <c r="N23" s="2"/>
    </row>
    <row r="24" spans="1:14" ht="40.5" customHeight="1" x14ac:dyDescent="0.25">
      <c r="A24" s="16" t="s">
        <v>40</v>
      </c>
      <c r="B24" s="13" t="s">
        <v>41</v>
      </c>
      <c r="C24" s="21">
        <v>9802392.4600000009</v>
      </c>
      <c r="D24" s="21">
        <f>D25+D26+D27</f>
        <v>10661521.74</v>
      </c>
      <c r="E24" s="14">
        <f>E25+E26+E27</f>
        <v>859129.28000000049</v>
      </c>
      <c r="F24" s="14">
        <f t="shared" ca="1" si="0"/>
        <v>108.76448564476267</v>
      </c>
      <c r="G24" s="5"/>
      <c r="H24" s="2"/>
      <c r="I24" s="2"/>
      <c r="J24" s="2"/>
      <c r="K24" s="2"/>
      <c r="L24" s="2"/>
      <c r="M24" s="2"/>
      <c r="N24" s="2"/>
    </row>
    <row r="25" spans="1:14" ht="54" customHeight="1" outlineLevel="1" x14ac:dyDescent="0.25">
      <c r="A25" s="17" t="s">
        <v>42</v>
      </c>
      <c r="B25" s="7" t="s">
        <v>43</v>
      </c>
      <c r="C25" s="22">
        <v>9673774.2599999998</v>
      </c>
      <c r="D25" s="22">
        <v>10661521.74</v>
      </c>
      <c r="E25" s="8">
        <f>D25-C25</f>
        <v>987747.48000000045</v>
      </c>
      <c r="F25" s="8">
        <f t="shared" ca="1" si="0"/>
        <v>110.21056987120558</v>
      </c>
      <c r="G25" s="5"/>
      <c r="H25" s="2"/>
      <c r="I25" s="2"/>
      <c r="J25" s="2"/>
      <c r="K25" s="2"/>
      <c r="L25" s="2"/>
      <c r="M25" s="2"/>
      <c r="N25" s="2"/>
    </row>
    <row r="26" spans="1:14" ht="27" customHeight="1" outlineLevel="1" x14ac:dyDescent="0.25">
      <c r="A26" s="17" t="s">
        <v>44</v>
      </c>
      <c r="B26" s="7" t="s">
        <v>45</v>
      </c>
      <c r="C26" s="22">
        <v>0</v>
      </c>
      <c r="D26" s="22">
        <v>0</v>
      </c>
      <c r="E26" s="8">
        <f t="shared" ref="E26:E27" si="3">D26-C26</f>
        <v>0</v>
      </c>
      <c r="F26" s="8" t="str">
        <f t="shared" ca="1" si="0"/>
        <v/>
      </c>
      <c r="G26" s="5"/>
      <c r="H26" s="2"/>
      <c r="I26" s="2"/>
      <c r="J26" s="2"/>
      <c r="K26" s="2"/>
      <c r="L26" s="2"/>
      <c r="M26" s="2"/>
      <c r="N26" s="2"/>
    </row>
    <row r="27" spans="1:14" ht="40.5" customHeight="1" outlineLevel="1" x14ac:dyDescent="0.25">
      <c r="A27" s="17" t="s">
        <v>46</v>
      </c>
      <c r="B27" s="7" t="s">
        <v>47</v>
      </c>
      <c r="C27" s="22">
        <v>128618.2</v>
      </c>
      <c r="D27" s="22">
        <v>0</v>
      </c>
      <c r="E27" s="8">
        <f t="shared" si="3"/>
        <v>-128618.2</v>
      </c>
      <c r="F27" s="8">
        <f t="shared" ca="1" si="0"/>
        <v>0</v>
      </c>
      <c r="G27" s="5"/>
      <c r="H27" s="2"/>
      <c r="I27" s="2"/>
      <c r="J27" s="2"/>
      <c r="K27" s="2"/>
      <c r="L27" s="2"/>
      <c r="M27" s="2"/>
      <c r="N27" s="2"/>
    </row>
    <row r="28" spans="1:14" ht="27" customHeight="1" x14ac:dyDescent="0.25">
      <c r="A28" s="16" t="s">
        <v>48</v>
      </c>
      <c r="B28" s="13" t="s">
        <v>49</v>
      </c>
      <c r="C28" s="21">
        <v>0</v>
      </c>
      <c r="D28" s="21">
        <f>D29</f>
        <v>99999</v>
      </c>
      <c r="E28" s="14">
        <f>E29</f>
        <v>99999</v>
      </c>
      <c r="F28" s="14" t="str">
        <f t="shared" ca="1" si="0"/>
        <v/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7" t="s">
        <v>50</v>
      </c>
      <c r="B29" s="7" t="s">
        <v>51</v>
      </c>
      <c r="C29" s="22">
        <v>0</v>
      </c>
      <c r="D29" s="22">
        <v>99999</v>
      </c>
      <c r="E29" s="8">
        <f>D29-C29</f>
        <v>99999</v>
      </c>
      <c r="F29" s="8" t="str">
        <f t="shared" ca="1" si="0"/>
        <v/>
      </c>
      <c r="G29" s="5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6" t="s">
        <v>52</v>
      </c>
      <c r="B30" s="13" t="s">
        <v>53</v>
      </c>
      <c r="C30" s="21">
        <v>5953201</v>
      </c>
      <c r="D30" s="21">
        <f>D31+D32</f>
        <v>7892202.5300000003</v>
      </c>
      <c r="E30" s="14">
        <f>E31+E32</f>
        <v>1939001.5299999998</v>
      </c>
      <c r="F30" s="14">
        <f t="shared" ca="1" si="0"/>
        <v>132.57073849849854</v>
      </c>
      <c r="G30" s="5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7" t="s">
        <v>54</v>
      </c>
      <c r="B31" s="7" t="s">
        <v>55</v>
      </c>
      <c r="C31" s="22">
        <v>5677118.9000000004</v>
      </c>
      <c r="D31" s="22">
        <v>7512942.5300000003</v>
      </c>
      <c r="E31" s="8">
        <f>D31-C31</f>
        <v>1835823.63</v>
      </c>
      <c r="F31" s="8">
        <f t="shared" ca="1" si="0"/>
        <v>132.33724116646562</v>
      </c>
      <c r="G31" s="5"/>
      <c r="H31" s="2"/>
      <c r="I31" s="2"/>
      <c r="J31" s="2"/>
      <c r="K31" s="2"/>
      <c r="L31" s="2"/>
      <c r="M31" s="2"/>
      <c r="N31" s="2"/>
    </row>
    <row r="32" spans="1:14" ht="40.5" customHeight="1" outlineLevel="1" x14ac:dyDescent="0.25">
      <c r="A32" s="17" t="s">
        <v>56</v>
      </c>
      <c r="B32" s="7" t="s">
        <v>57</v>
      </c>
      <c r="C32" s="22">
        <v>276082.09999999998</v>
      </c>
      <c r="D32" s="22">
        <v>379260</v>
      </c>
      <c r="E32" s="8">
        <f>D32-C32</f>
        <v>103177.90000000002</v>
      </c>
      <c r="F32" s="8">
        <f t="shared" ca="1" si="0"/>
        <v>137.37218023189479</v>
      </c>
      <c r="G32" s="5"/>
      <c r="H32" s="2"/>
      <c r="I32" s="2"/>
      <c r="J32" s="2"/>
      <c r="K32" s="2"/>
      <c r="L32" s="2"/>
      <c r="M32" s="2"/>
      <c r="N32" s="2"/>
    </row>
    <row r="33" spans="1:14" ht="27" customHeight="1" x14ac:dyDescent="0.25">
      <c r="A33" s="16" t="s">
        <v>58</v>
      </c>
      <c r="B33" s="13" t="s">
        <v>59</v>
      </c>
      <c r="C33" s="21">
        <v>1031172.5</v>
      </c>
      <c r="D33" s="21">
        <f>D34+D35</f>
        <v>757900</v>
      </c>
      <c r="E33" s="14">
        <f>E34+E35</f>
        <v>-273272.5</v>
      </c>
      <c r="F33" s="14">
        <f t="shared" ca="1" si="0"/>
        <v>73.498856883790054</v>
      </c>
      <c r="G33" s="5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7" t="s">
        <v>60</v>
      </c>
      <c r="B34" s="7" t="s">
        <v>61</v>
      </c>
      <c r="C34" s="22">
        <v>1031172.5</v>
      </c>
      <c r="D34" s="22">
        <v>99000</v>
      </c>
      <c r="E34" s="8">
        <f>D34-C34</f>
        <v>-932172.5</v>
      </c>
      <c r="F34" s="8">
        <f t="shared" ca="1" si="0"/>
        <v>9.600721508767931</v>
      </c>
      <c r="G34" s="5"/>
      <c r="H34" s="2"/>
      <c r="I34" s="2"/>
      <c r="J34" s="2"/>
      <c r="K34" s="2"/>
      <c r="L34" s="2"/>
      <c r="M34" s="2"/>
      <c r="N34" s="2"/>
    </row>
    <row r="35" spans="1:14" ht="40.5" customHeight="1" outlineLevel="1" x14ac:dyDescent="0.25">
      <c r="A35" s="17" t="s">
        <v>62</v>
      </c>
      <c r="B35" s="7" t="s">
        <v>63</v>
      </c>
      <c r="C35" s="22">
        <v>0</v>
      </c>
      <c r="D35" s="22">
        <v>658900</v>
      </c>
      <c r="E35" s="8">
        <f>D35-C35</f>
        <v>658900</v>
      </c>
      <c r="F35" s="8" t="str">
        <f t="shared" ca="1" si="0"/>
        <v/>
      </c>
      <c r="G35" s="5"/>
      <c r="H35" s="2"/>
      <c r="I35" s="2"/>
      <c r="J35" s="2"/>
      <c r="K35" s="2"/>
      <c r="L35" s="2"/>
      <c r="M35" s="2"/>
      <c r="N35" s="2"/>
    </row>
    <row r="36" spans="1:14" ht="27" customHeight="1" x14ac:dyDescent="0.25">
      <c r="A36" s="16" t="s">
        <v>64</v>
      </c>
      <c r="B36" s="13" t="s">
        <v>65</v>
      </c>
      <c r="C36" s="21">
        <v>19562.400000000001</v>
      </c>
      <c r="D36" s="21">
        <f>D37</f>
        <v>10000</v>
      </c>
      <c r="E36" s="14">
        <f>E37</f>
        <v>-9562.4000000000015</v>
      </c>
      <c r="F36" s="14">
        <f t="shared" ca="1" si="0"/>
        <v>51.118472171103747</v>
      </c>
      <c r="G36" s="5"/>
      <c r="H36" s="2"/>
      <c r="I36" s="2"/>
      <c r="J36" s="2"/>
      <c r="K36" s="2"/>
      <c r="L36" s="2"/>
      <c r="M36" s="2"/>
      <c r="N36" s="2"/>
    </row>
    <row r="37" spans="1:14" ht="27" customHeight="1" outlineLevel="1" x14ac:dyDescent="0.25">
      <c r="A37" s="17" t="s">
        <v>66</v>
      </c>
      <c r="B37" s="7" t="s">
        <v>67</v>
      </c>
      <c r="C37" s="22">
        <v>19562.400000000001</v>
      </c>
      <c r="D37" s="22">
        <v>10000</v>
      </c>
      <c r="E37" s="8">
        <f>D37-C37</f>
        <v>-9562.4000000000015</v>
      </c>
      <c r="F37" s="8">
        <f t="shared" ca="1" si="0"/>
        <v>51.118472171103747</v>
      </c>
      <c r="G37" s="5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6" t="s">
        <v>68</v>
      </c>
      <c r="B38" s="13" t="s">
        <v>69</v>
      </c>
      <c r="C38" s="21">
        <v>6711264.3600000003</v>
      </c>
      <c r="D38" s="21">
        <f>D39+D40</f>
        <v>7660421.0599999996</v>
      </c>
      <c r="E38" s="14">
        <f>E39+E40</f>
        <v>949156.69999999972</v>
      </c>
      <c r="F38" s="14">
        <f t="shared" ca="1" si="0"/>
        <v>114.14274045971271</v>
      </c>
      <c r="G38" s="5"/>
      <c r="H38" s="2"/>
      <c r="I38" s="2"/>
      <c r="J38" s="2"/>
      <c r="K38" s="2"/>
      <c r="L38" s="2"/>
      <c r="M38" s="2"/>
      <c r="N38" s="2"/>
    </row>
    <row r="39" spans="1:14" ht="40.5" customHeight="1" outlineLevel="1" x14ac:dyDescent="0.25">
      <c r="A39" s="17" t="s">
        <v>70</v>
      </c>
      <c r="B39" s="7" t="s">
        <v>71</v>
      </c>
      <c r="C39" s="22">
        <v>3002128</v>
      </c>
      <c r="D39" s="22">
        <v>3393848.84</v>
      </c>
      <c r="E39" s="8">
        <f>D39-C39</f>
        <v>391720.83999999985</v>
      </c>
      <c r="F39" s="8">
        <f t="shared" ca="1" si="0"/>
        <v>113.04810587689799</v>
      </c>
      <c r="G39" s="5"/>
      <c r="H39" s="2"/>
      <c r="I39" s="2"/>
      <c r="J39" s="2"/>
      <c r="K39" s="2"/>
      <c r="L39" s="2"/>
      <c r="M39" s="2"/>
      <c r="N39" s="2"/>
    </row>
    <row r="40" spans="1:14" ht="27" customHeight="1" outlineLevel="1" x14ac:dyDescent="0.25">
      <c r="A40" s="17" t="s">
        <v>72</v>
      </c>
      <c r="B40" s="7" t="s">
        <v>73</v>
      </c>
      <c r="C40" s="22">
        <v>3709136.36</v>
      </c>
      <c r="D40" s="22">
        <v>4266572.22</v>
      </c>
      <c r="E40" s="8">
        <f>D40-C40</f>
        <v>557435.85999999987</v>
      </c>
      <c r="F40" s="8">
        <f t="shared" ca="1" si="0"/>
        <v>115.028723829393</v>
      </c>
      <c r="G40" s="5"/>
      <c r="H40" s="2"/>
      <c r="I40" s="2"/>
      <c r="J40" s="2"/>
      <c r="K40" s="2"/>
      <c r="L40" s="2"/>
      <c r="M40" s="2"/>
      <c r="N40" s="2"/>
    </row>
    <row r="41" spans="1:14" ht="54" customHeight="1" x14ac:dyDescent="0.25">
      <c r="A41" s="16" t="s">
        <v>74</v>
      </c>
      <c r="B41" s="13" t="s">
        <v>75</v>
      </c>
      <c r="C41" s="21">
        <v>4638511</v>
      </c>
      <c r="D41" s="21">
        <f>D42+D43</f>
        <v>4955754.09</v>
      </c>
      <c r="E41" s="14">
        <f>E42+E43</f>
        <v>317243.08999999985</v>
      </c>
      <c r="F41" s="14">
        <f t="shared" ca="1" si="0"/>
        <v>106.83933033682577</v>
      </c>
      <c r="G41" s="5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7" t="s">
        <v>76</v>
      </c>
      <c r="B42" s="7" t="s">
        <v>77</v>
      </c>
      <c r="C42" s="22">
        <v>0</v>
      </c>
      <c r="D42" s="22">
        <v>216258</v>
      </c>
      <c r="E42" s="8">
        <f>D42-C42</f>
        <v>216258</v>
      </c>
      <c r="F42" s="8" t="str">
        <f t="shared" ca="1" si="0"/>
        <v/>
      </c>
      <c r="G42" s="5"/>
      <c r="H42" s="2"/>
      <c r="I42" s="2"/>
      <c r="J42" s="2"/>
      <c r="K42" s="2"/>
      <c r="L42" s="2"/>
      <c r="M42" s="2"/>
      <c r="N42" s="2"/>
    </row>
    <row r="43" spans="1:14" ht="40.5" customHeight="1" outlineLevel="1" x14ac:dyDescent="0.25">
      <c r="A43" s="17" t="s">
        <v>78</v>
      </c>
      <c r="B43" s="7" t="s">
        <v>79</v>
      </c>
      <c r="C43" s="22">
        <v>4638511</v>
      </c>
      <c r="D43" s="22">
        <v>4739496.09</v>
      </c>
      <c r="E43" s="8">
        <f>D43-C43</f>
        <v>100985.08999999985</v>
      </c>
      <c r="F43" s="8">
        <f t="shared" ca="1" si="0"/>
        <v>102.17710144483866</v>
      </c>
      <c r="G43" s="5"/>
      <c r="H43" s="2"/>
      <c r="I43" s="2"/>
      <c r="J43" s="2"/>
      <c r="K43" s="2"/>
      <c r="L43" s="2"/>
      <c r="M43" s="2"/>
      <c r="N43" s="2"/>
    </row>
    <row r="44" spans="1:14" ht="27" customHeight="1" x14ac:dyDescent="0.25">
      <c r="A44" s="16" t="s">
        <v>80</v>
      </c>
      <c r="B44" s="13" t="s">
        <v>81</v>
      </c>
      <c r="C44" s="21">
        <v>32936238.809999999</v>
      </c>
      <c r="D44" s="21">
        <f>D45+D46+D47+D48</f>
        <v>36926715.57</v>
      </c>
      <c r="E44" s="14">
        <f>E45+E46+E47+E48</f>
        <v>3990476.7600000021</v>
      </c>
      <c r="F44" s="14">
        <f t="shared" ca="1" si="0"/>
        <v>112.11576337850825</v>
      </c>
      <c r="G44" s="5"/>
      <c r="H44" s="2"/>
      <c r="I44" s="2"/>
      <c r="J44" s="2"/>
      <c r="K44" s="2"/>
      <c r="L44" s="2"/>
      <c r="M44" s="2"/>
      <c r="N44" s="2"/>
    </row>
    <row r="45" spans="1:14" ht="27" customHeight="1" outlineLevel="1" x14ac:dyDescent="0.25">
      <c r="A45" s="17" t="s">
        <v>82</v>
      </c>
      <c r="B45" s="7" t="s">
        <v>83</v>
      </c>
      <c r="C45" s="22">
        <v>115506.59</v>
      </c>
      <c r="D45" s="22">
        <v>162818.25</v>
      </c>
      <c r="E45" s="8">
        <f>D45-C45</f>
        <v>47311.66</v>
      </c>
      <c r="F45" s="8">
        <f t="shared" ca="1" si="0"/>
        <v>140.96013915742816</v>
      </c>
      <c r="G45" s="5"/>
      <c r="H45" s="2"/>
      <c r="I45" s="2"/>
      <c r="J45" s="2"/>
      <c r="K45" s="2"/>
      <c r="L45" s="2"/>
      <c r="M45" s="2"/>
      <c r="N45" s="2"/>
    </row>
    <row r="46" spans="1:14" ht="27" customHeight="1" outlineLevel="1" x14ac:dyDescent="0.25">
      <c r="A46" s="17" t="s">
        <v>84</v>
      </c>
      <c r="B46" s="7" t="s">
        <v>85</v>
      </c>
      <c r="C46" s="22">
        <v>150563.18</v>
      </c>
      <c r="D46" s="22">
        <v>228275.54</v>
      </c>
      <c r="E46" s="8">
        <f t="shared" ref="E46:E48" si="4">D46-C46</f>
        <v>77712.360000000015</v>
      </c>
      <c r="F46" s="8">
        <f t="shared" ca="1" si="0"/>
        <v>151.6144518201595</v>
      </c>
      <c r="G46" s="5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7" t="s">
        <v>86</v>
      </c>
      <c r="B47" s="7" t="s">
        <v>87</v>
      </c>
      <c r="C47" s="22">
        <v>23248446.59</v>
      </c>
      <c r="D47" s="22">
        <v>24830628.780000001</v>
      </c>
      <c r="E47" s="8">
        <f t="shared" si="4"/>
        <v>1582182.1900000013</v>
      </c>
      <c r="F47" s="8">
        <f t="shared" ca="1" si="0"/>
        <v>106.80553938894376</v>
      </c>
      <c r="G47" s="5"/>
      <c r="H47" s="2"/>
      <c r="I47" s="2"/>
      <c r="J47" s="2"/>
      <c r="K47" s="2"/>
      <c r="L47" s="2"/>
      <c r="M47" s="2"/>
      <c r="N47" s="2"/>
    </row>
    <row r="48" spans="1:14" ht="54" customHeight="1" outlineLevel="1" x14ac:dyDescent="0.25">
      <c r="A48" s="17" t="s">
        <v>88</v>
      </c>
      <c r="B48" s="7" t="s">
        <v>89</v>
      </c>
      <c r="C48" s="22">
        <v>9421722.4499999993</v>
      </c>
      <c r="D48" s="22">
        <v>11704993</v>
      </c>
      <c r="E48" s="8">
        <f t="shared" si="4"/>
        <v>2283270.5500000007</v>
      </c>
      <c r="F48" s="8">
        <f t="shared" ca="1" si="0"/>
        <v>124.23410965581989</v>
      </c>
      <c r="G48" s="5"/>
      <c r="H48" s="2"/>
      <c r="I48" s="2"/>
      <c r="J48" s="2"/>
      <c r="K48" s="2"/>
      <c r="L48" s="2"/>
      <c r="M48" s="2"/>
      <c r="N48" s="2"/>
    </row>
    <row r="49" spans="1:14" ht="27" customHeight="1" x14ac:dyDescent="0.25">
      <c r="A49" s="16" t="s">
        <v>90</v>
      </c>
      <c r="B49" s="13" t="s">
        <v>91</v>
      </c>
      <c r="C49" s="21">
        <v>4346708.37</v>
      </c>
      <c r="D49" s="21">
        <f>D50</f>
        <v>4177711.53</v>
      </c>
      <c r="E49" s="14">
        <f>E50</f>
        <v>-168996.84000000032</v>
      </c>
      <c r="F49" s="14">
        <f t="shared" ca="1" si="0"/>
        <v>96.112073191604523</v>
      </c>
      <c r="G49" s="5"/>
      <c r="H49" s="2"/>
      <c r="I49" s="2"/>
      <c r="J49" s="2"/>
      <c r="K49" s="2"/>
      <c r="L49" s="2"/>
      <c r="M49" s="2"/>
      <c r="N49" s="2"/>
    </row>
    <row r="50" spans="1:14" ht="27" customHeight="1" outlineLevel="1" x14ac:dyDescent="0.25">
      <c r="A50" s="17" t="s">
        <v>92</v>
      </c>
      <c r="B50" s="7" t="s">
        <v>93</v>
      </c>
      <c r="C50" s="22">
        <v>4346708.37</v>
      </c>
      <c r="D50" s="22">
        <v>4177711.53</v>
      </c>
      <c r="E50" s="8">
        <f>D50-C50</f>
        <v>-168996.84000000032</v>
      </c>
      <c r="F50" s="8">
        <f t="shared" ca="1" si="0"/>
        <v>96.112073191604523</v>
      </c>
      <c r="G50" s="5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8" t="s">
        <v>94</v>
      </c>
      <c r="B51" s="9"/>
      <c r="C51" s="23">
        <v>265250394.38</v>
      </c>
      <c r="D51" s="23">
        <f>D6+D10+D13+D15+D17+D19+D24+D28+D30+D33+D36+D38+D41+D44+D49</f>
        <v>335573073.89999992</v>
      </c>
      <c r="E51" s="10">
        <f>E6+E10+E13+E15+E17+E19+E24+E28+E30+E33+E36+E38+E41+E44+E49</f>
        <v>70322679.520000026</v>
      </c>
      <c r="F51" s="10">
        <f t="shared" ca="1" si="0"/>
        <v>126.51180959951941</v>
      </c>
      <c r="G51" s="5"/>
      <c r="H51" s="2"/>
      <c r="I51" s="2"/>
      <c r="J51" s="2"/>
      <c r="K51" s="2"/>
      <c r="L51" s="2"/>
      <c r="M51" s="2"/>
    </row>
    <row r="52" spans="1:14" ht="12.75" customHeight="1" x14ac:dyDescent="0.25">
      <c r="A52" s="19"/>
      <c r="B52" s="11"/>
      <c r="C52" s="11"/>
      <c r="D52" s="11"/>
      <c r="E52" s="11"/>
      <c r="F52" s="11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30"/>
      <c r="B53" s="30"/>
      <c r="C53" s="31"/>
      <c r="H53" s="12"/>
      <c r="I53" s="2"/>
      <c r="J53" s="2"/>
      <c r="K53" s="2"/>
      <c r="L53" s="2"/>
      <c r="M53" s="2"/>
    </row>
  </sheetData>
  <mergeCells count="9">
    <mergeCell ref="A1:F1"/>
    <mergeCell ref="A2:F2"/>
    <mergeCell ref="F3:F4"/>
    <mergeCell ref="A53:C53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EA5A68D-7B09-437E-920B-4AE884E570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2017-09-27T07:02:30Z</dcterms:created>
  <dcterms:modified xsi:type="dcterms:W3CDTF">2018-10-18T13:51:28Z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