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8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2" i="1" l="1"/>
  <c r="D52" i="1"/>
  <c r="D50" i="1"/>
  <c r="D45" i="1"/>
  <c r="D42" i="1"/>
  <c r="D39" i="1"/>
  <c r="D37" i="1"/>
  <c r="D34" i="1"/>
  <c r="D31" i="1"/>
  <c r="D29" i="1"/>
  <c r="D25" i="1"/>
  <c r="D20" i="1"/>
  <c r="D18" i="1"/>
  <c r="D16" i="1"/>
  <c r="D14" i="1"/>
  <c r="E14" i="1"/>
  <c r="E15" i="1"/>
  <c r="C14" i="1"/>
  <c r="D11" i="1"/>
  <c r="D7" i="1"/>
  <c r="F15" i="1"/>
  <c r="F14" i="1" l="1"/>
  <c r="C29" i="1"/>
  <c r="C42" i="1"/>
  <c r="E51" i="1"/>
  <c r="E50" i="1" s="1"/>
  <c r="C50" i="1"/>
  <c r="E47" i="1"/>
  <c r="E48" i="1"/>
  <c r="E49" i="1"/>
  <c r="E46" i="1"/>
  <c r="C45" i="1"/>
  <c r="E44" i="1"/>
  <c r="E43" i="1"/>
  <c r="F41" i="1"/>
  <c r="F40" i="1"/>
  <c r="E41" i="1"/>
  <c r="E40" i="1"/>
  <c r="C39" i="1"/>
  <c r="F39" i="1" s="1"/>
  <c r="F38" i="1"/>
  <c r="E38" i="1"/>
  <c r="E37" i="1" s="1"/>
  <c r="C37" i="1"/>
  <c r="E36" i="1"/>
  <c r="E35" i="1"/>
  <c r="C34" i="1"/>
  <c r="C31" i="1"/>
  <c r="F31" i="1" s="1"/>
  <c r="F32" i="1"/>
  <c r="E33" i="1"/>
  <c r="E32" i="1"/>
  <c r="E31" i="1" s="1"/>
  <c r="E30" i="1"/>
  <c r="F28" i="1"/>
  <c r="F26" i="1"/>
  <c r="E27" i="1"/>
  <c r="E28" i="1"/>
  <c r="E26" i="1"/>
  <c r="C25" i="1"/>
  <c r="F25" i="1" s="1"/>
  <c r="F22" i="1"/>
  <c r="F24" i="1"/>
  <c r="F21" i="1"/>
  <c r="E22" i="1"/>
  <c r="E23" i="1"/>
  <c r="E24" i="1"/>
  <c r="E21" i="1"/>
  <c r="C20" i="1"/>
  <c r="F20" i="1" s="1"/>
  <c r="F19" i="1"/>
  <c r="E19" i="1"/>
  <c r="E18" i="1" s="1"/>
  <c r="C18" i="1"/>
  <c r="F18" i="1" s="1"/>
  <c r="F17" i="1"/>
  <c r="E17" i="1"/>
  <c r="E16" i="1" s="1"/>
  <c r="C16" i="1"/>
  <c r="F16" i="1" s="1"/>
  <c r="F13" i="1"/>
  <c r="F12" i="1"/>
  <c r="E13" i="1"/>
  <c r="E12" i="1"/>
  <c r="C11" i="1"/>
  <c r="F11" i="1" s="1"/>
  <c r="F9" i="1"/>
  <c r="F10" i="1"/>
  <c r="F8" i="1"/>
  <c r="E9" i="1"/>
  <c r="E10" i="1"/>
  <c r="E8" i="1"/>
  <c r="C7" i="1"/>
  <c r="F48" i="1"/>
  <c r="F45" i="1"/>
  <c r="F49" i="1"/>
  <c r="F51" i="1"/>
  <c r="F34" i="1"/>
  <c r="F43" i="1"/>
  <c r="F30" i="1"/>
  <c r="F35" i="1"/>
  <c r="F36" i="1"/>
  <c r="F42" i="1"/>
  <c r="F47" i="1"/>
  <c r="F33" i="1"/>
  <c r="F50" i="1"/>
  <c r="F44" i="1"/>
  <c r="F46" i="1"/>
  <c r="E25" i="1" l="1"/>
  <c r="E11" i="1"/>
  <c r="E42" i="1"/>
  <c r="E7" i="1"/>
  <c r="E34" i="1"/>
  <c r="C52" i="1"/>
  <c r="E20" i="1"/>
  <c r="E39" i="1"/>
  <c r="E45" i="1"/>
  <c r="F7" i="1"/>
  <c r="F52" i="1"/>
</calcChain>
</file>

<file path=xl/sharedStrings.xml><?xml version="1.0" encoding="utf-8"?>
<sst xmlns="http://schemas.openxmlformats.org/spreadsheetml/2006/main" count="99" uniqueCount="99">
  <si>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</si>
  <si>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</si>
  <si>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</si>
  <si>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</si>
  <si>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</si>
  <si>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</si>
  <si>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</si>
  <si>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</si>
  <si>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</si>
  <si>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</si>
  <si>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</si>
  <si>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</si>
  <si>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</si>
  <si>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</si>
  <si>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</si>
  <si>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</si>
  <si>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</si>
  <si>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</si>
  <si>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</si>
  <si>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</si>
  <si>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</si>
  <si>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</si>
  <si>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</si>
  <si>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</si>
  <si>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</si>
  <si>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</si>
  <si>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</si>
  <si>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</si>
  <si>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</si>
  <si>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</si>
  <si>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</si>
  <si>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</si>
  <si>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</si>
  <si>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</si>
  <si>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</si>
  <si>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</si>
  <si>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</si>
  <si>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</si>
  <si>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</si>
  <si>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</si>
  <si>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</si>
  <si>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</si>
  <si>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</si>
  <si>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</si>
  <si>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</si>
  <si>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</si>
  <si>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</si>
  <si>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</si>
  <si>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</si>
  <si>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</si>
  <si>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</si>
  <si>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</si>
  <si>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</si>
  <si>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</si>
  <si>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</si>
  <si>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</si>
  <si>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</si>
  <si>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</si>
  <si>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</si>
  <si>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</si>
  <si>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</si>
  <si>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</si>
  <si>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</si>
  <si>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</si>
  <si>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</si>
  <si>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</si>
  <si>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</si>
  <si>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</si>
  <si>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</si>
  <si>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</si>
  <si>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</si>
  <si>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</si>
  <si>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</si>
  <si>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</si>
  <si>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</si>
  <si>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</si>
  <si>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</si>
  <si>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</si>
  <si>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</si>
  <si>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</si>
  <si>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</si>
  <si>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</si>
  <si>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</si>
  <si>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</si>
  <si>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</si>
  <si>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</si>
  <si>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</si>
  <si>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</si>
  <si>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</si>
  <si>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1 квартал 2017 года</t>
  </si>
  <si>
    <t>Отклонение   (стр.4-стр.3)</t>
  </si>
  <si>
    <t>Процент отклонения</t>
  </si>
  <si>
    <t>(рублей)</t>
  </si>
  <si>
    <t xml:space="preserve">Сравнительный анализ исполнения местного бюджета ЗАТО Видяево года в разрезе муниципальных программ 1 квартал 2018/2017 годов
</t>
  </si>
  <si>
    <t>Исполнено за 1 квартал 2018 года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</si>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</sst>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6" fillId="0" borderId="8" xfId="3" applyNumberFormat="1" applyFont="1" applyBorder="1" applyAlignment="1" applyProtection="1">
      <alignment horizontal="right" wrapText="1"/>
    </xf>
    <xf numFmtId="4" fontId="1" fillId="2" borderId="2" xfId="11" applyProtection="1">
      <alignment horizontal="right" vertical="top" shrinkToFi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0" fontId="2" fillId="0" borderId="1" xfId="3" applyNumberFormat="1" applyBorder="1" applyProtection="1">
      <alignment horizontal="center" wrapText="1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pane ySplit="6" topLeftCell="A7" activePane="bottomLeft" state="frozen"/>
      <selection pane="bottomLeft" activeCell="M62" sqref="M62"/>
    </sheetView>
  </sheetViews>
  <sheetFormatPr defaultRowHeight="15" outlineLevelRow="1" x14ac:dyDescent="0.25"/>
  <cols>
    <col min="1" max="1" width="15" style="16" customWidth="1"/>
    <col min="2" max="2" width="50.7109375" style="1" customWidth="1"/>
    <col min="3" max="3" width="16" style="1" customWidth="1"/>
    <col min="4" max="4" width="15.42578125" style="1" customWidth="1"/>
    <col min="5" max="5" width="16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30" t="s">
        <v>93</v>
      </c>
      <c r="B2" s="30"/>
      <c r="C2" s="30"/>
      <c r="D2" s="30"/>
      <c r="E2" s="30"/>
      <c r="F2" s="30"/>
      <c r="G2" s="3"/>
      <c r="H2" s="3"/>
      <c r="I2" s="3"/>
      <c r="J2" s="3"/>
      <c r="K2" s="3"/>
      <c r="L2" s="3"/>
      <c r="M2" s="3"/>
    </row>
    <row r="3" spans="1:14" ht="18" customHeight="1" x14ac:dyDescent="0.25">
      <c r="A3" s="22"/>
      <c r="B3" s="22"/>
      <c r="C3" s="22"/>
      <c r="D3" s="22"/>
      <c r="E3" s="22"/>
      <c r="F3" s="23" t="s">
        <v>92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35" t="s">
        <v>0</v>
      </c>
      <c r="B4" s="31" t="s">
        <v>1</v>
      </c>
      <c r="C4" s="31" t="s">
        <v>89</v>
      </c>
      <c r="D4" s="31" t="s">
        <v>94</v>
      </c>
      <c r="E4" s="31" t="s">
        <v>90</v>
      </c>
      <c r="F4" s="31" t="s">
        <v>91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36"/>
      <c r="B5" s="32"/>
      <c r="C5" s="32"/>
      <c r="D5" s="32"/>
      <c r="E5" s="32"/>
      <c r="F5" s="32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2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7" t="s">
        <v>2</v>
      </c>
      <c r="B7" s="18" t="s">
        <v>3</v>
      </c>
      <c r="C7" s="19">
        <f>C8+C9+C10</f>
        <v>37334077.079999998</v>
      </c>
      <c r="D7" s="19">
        <f>D8+D9+D10</f>
        <v>47348443.939999998</v>
      </c>
      <c r="E7" s="19">
        <f>E8+E9+E10</f>
        <v>10014366.859999999</v>
      </c>
      <c r="F7" s="19">
        <f>D7/C7*100</f>
        <v>126.82366257117074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3" t="s">
        <v>4</v>
      </c>
      <c r="B8" s="6" t="s">
        <v>5</v>
      </c>
      <c r="C8" s="7">
        <v>35121671.75</v>
      </c>
      <c r="D8" s="24">
        <v>44873964.969999999</v>
      </c>
      <c r="E8" s="7">
        <f>D8-C8</f>
        <v>9752293.2199999988</v>
      </c>
      <c r="F8" s="7">
        <f>D8/C8*100</f>
        <v>127.76716692023635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3" t="s">
        <v>6</v>
      </c>
      <c r="B9" s="6" t="s">
        <v>7</v>
      </c>
      <c r="C9" s="7">
        <v>168955</v>
      </c>
      <c r="D9" s="24">
        <v>132710</v>
      </c>
      <c r="E9" s="7">
        <f t="shared" ref="E9:E10" si="0">D9-C9</f>
        <v>-36245</v>
      </c>
      <c r="F9" s="7">
        <f t="shared" ref="F9:F10" si="1">D9/C9*100</f>
        <v>78.547542244976469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3" t="s">
        <v>8</v>
      </c>
      <c r="B10" s="6" t="s">
        <v>9</v>
      </c>
      <c r="C10" s="7">
        <v>2043450.33</v>
      </c>
      <c r="D10" s="24">
        <v>2341768.9700000002</v>
      </c>
      <c r="E10" s="7">
        <f t="shared" si="0"/>
        <v>298318.64000000013</v>
      </c>
      <c r="F10" s="7">
        <f t="shared" si="1"/>
        <v>114.59877128503535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7" t="s">
        <v>10</v>
      </c>
      <c r="B11" s="18" t="s">
        <v>11</v>
      </c>
      <c r="C11" s="19">
        <f>C12+C13</f>
        <v>4328175.4799999995</v>
      </c>
      <c r="D11" s="19">
        <f>D12+D13</f>
        <v>4252257.46</v>
      </c>
      <c r="E11" s="19">
        <f>E12+E13</f>
        <v>-75918.019999999786</v>
      </c>
      <c r="F11" s="19">
        <f t="shared" ref="F11:F21" si="2">D11/C11*100</f>
        <v>98.245957901873254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3" t="s">
        <v>12</v>
      </c>
      <c r="B12" s="6" t="s">
        <v>13</v>
      </c>
      <c r="C12" s="7">
        <v>3202303.34</v>
      </c>
      <c r="D12" s="24">
        <v>3187863.36</v>
      </c>
      <c r="E12" s="7">
        <f>D12-C12</f>
        <v>-14439.979999999981</v>
      </c>
      <c r="F12" s="7">
        <f t="shared" si="2"/>
        <v>99.549075197854307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3" t="s">
        <v>14</v>
      </c>
      <c r="B13" s="6" t="s">
        <v>15</v>
      </c>
      <c r="C13" s="7">
        <v>1125872.1399999999</v>
      </c>
      <c r="D13" s="24">
        <v>1064394.1000000001</v>
      </c>
      <c r="E13" s="7">
        <f>D13-C13</f>
        <v>-61478.039999999804</v>
      </c>
      <c r="F13" s="7">
        <f t="shared" si="2"/>
        <v>94.539518492748215</v>
      </c>
      <c r="G13" s="4"/>
      <c r="H13" s="2"/>
      <c r="I13" s="2"/>
      <c r="J13" s="2"/>
      <c r="K13" s="2"/>
      <c r="L13" s="2"/>
      <c r="M13" s="2"/>
      <c r="N13" s="2"/>
    </row>
    <row r="14" spans="1:14" ht="38.25" x14ac:dyDescent="0.25">
      <c r="A14" s="28" t="s">
        <v>95</v>
      </c>
      <c r="B14" s="25" t="s">
        <v>96</v>
      </c>
      <c r="C14" s="26">
        <f>C15</f>
        <v>0</v>
      </c>
      <c r="D14" s="26">
        <f t="shared" ref="D14:E14" si="3">D15</f>
        <v>0</v>
      </c>
      <c r="E14" s="26">
        <f t="shared" si="3"/>
        <v>0</v>
      </c>
      <c r="F14" s="26" t="str">
        <f ca="1">F15</f>
        <v/>
      </c>
      <c r="G14" s="4"/>
      <c r="H14" s="2"/>
      <c r="I14" s="2"/>
      <c r="J14" s="2"/>
      <c r="K14" s="2"/>
      <c r="L14" s="2"/>
      <c r="M14" s="2"/>
      <c r="N14" s="2"/>
    </row>
    <row r="15" spans="1:14" ht="25.5" outlineLevel="1" x14ac:dyDescent="0.25">
      <c r="A15" s="29" t="s">
        <v>97</v>
      </c>
      <c r="B15" s="27" t="s">
        <v>98</v>
      </c>
      <c r="C15" s="24">
        <v>0</v>
      </c>
      <c r="D15" s="24">
        <v>0</v>
      </c>
      <c r="E15" s="7">
        <f>D15-C15</f>
        <v>0</v>
      </c>
      <c r="F15" s="24" t="str">
        <f t="shared" ref="F15" ca="1" si="4">IF(INDIRECT("R[0]C[-3]", FALSE)&lt;&gt;0,INDIRECT("R[0]C[-2]", FALSE)*100/INDIRECT("R[0]C[-3]", FALSE),"")</f>
        <v/>
      </c>
      <c r="G15" s="4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7" t="s">
        <v>16</v>
      </c>
      <c r="B16" s="18" t="s">
        <v>17</v>
      </c>
      <c r="C16" s="19">
        <f>C17</f>
        <v>5809900</v>
      </c>
      <c r="D16" s="19">
        <f>D17</f>
        <v>8940260.8900000006</v>
      </c>
      <c r="E16" s="19">
        <f>E17</f>
        <v>3130360.8900000006</v>
      </c>
      <c r="F16" s="7">
        <f t="shared" si="2"/>
        <v>153.87977228523729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13" t="s">
        <v>18</v>
      </c>
      <c r="B17" s="6" t="s">
        <v>19</v>
      </c>
      <c r="C17" s="7">
        <v>5809900</v>
      </c>
      <c r="D17" s="24">
        <v>8940260.8900000006</v>
      </c>
      <c r="E17" s="7">
        <f>D17-C17</f>
        <v>3130360.8900000006</v>
      </c>
      <c r="F17" s="7">
        <f t="shared" si="2"/>
        <v>153.87977228523729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7" t="s">
        <v>20</v>
      </c>
      <c r="B18" s="18" t="s">
        <v>21</v>
      </c>
      <c r="C18" s="19">
        <f>C19</f>
        <v>4682875</v>
      </c>
      <c r="D18" s="19">
        <f>D19</f>
        <v>6235402</v>
      </c>
      <c r="E18" s="19">
        <f>E19</f>
        <v>1552527</v>
      </c>
      <c r="F18" s="19">
        <f t="shared" si="2"/>
        <v>133.1532872434135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3" t="s">
        <v>22</v>
      </c>
      <c r="B19" s="6" t="s">
        <v>23</v>
      </c>
      <c r="C19" s="7">
        <v>4682875</v>
      </c>
      <c r="D19" s="24">
        <v>6235402</v>
      </c>
      <c r="E19" s="7">
        <f>D19-C19</f>
        <v>1552527</v>
      </c>
      <c r="F19" s="7">
        <f t="shared" si="2"/>
        <v>133.1532872434135</v>
      </c>
      <c r="G19" s="4"/>
      <c r="H19" s="2"/>
      <c r="I19" s="2"/>
      <c r="J19" s="2"/>
      <c r="K19" s="2"/>
      <c r="L19" s="2"/>
      <c r="M19" s="2"/>
      <c r="N19" s="2"/>
    </row>
    <row r="20" spans="1:14" ht="40.5" customHeight="1" x14ac:dyDescent="0.25">
      <c r="A20" s="17" t="s">
        <v>24</v>
      </c>
      <c r="B20" s="18" t="s">
        <v>25</v>
      </c>
      <c r="C20" s="19">
        <f>C21+C22+C23+C24</f>
        <v>10293963</v>
      </c>
      <c r="D20" s="19">
        <f>D21+D22+D23+D24</f>
        <v>17842851.030000001</v>
      </c>
      <c r="E20" s="19">
        <f>E21+E22+E23+E24</f>
        <v>7548888.0300000003</v>
      </c>
      <c r="F20" s="19">
        <f t="shared" si="2"/>
        <v>173.33315682211023</v>
      </c>
      <c r="G20" s="4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3" t="s">
        <v>26</v>
      </c>
      <c r="B21" s="6" t="s">
        <v>27</v>
      </c>
      <c r="C21" s="7">
        <v>819550</v>
      </c>
      <c r="D21" s="24">
        <v>799118.56</v>
      </c>
      <c r="E21" s="7">
        <f>D21-C21</f>
        <v>-20431.439999999944</v>
      </c>
      <c r="F21" s="7">
        <f t="shared" si="2"/>
        <v>97.506992861936439</v>
      </c>
      <c r="G21" s="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3" t="s">
        <v>28</v>
      </c>
      <c r="B22" s="6" t="s">
        <v>29</v>
      </c>
      <c r="C22" s="7">
        <v>1708635</v>
      </c>
      <c r="D22" s="24">
        <v>1451704.16</v>
      </c>
      <c r="E22" s="7">
        <f t="shared" ref="E22:E24" si="5">D22-C22</f>
        <v>-256930.84000000008</v>
      </c>
      <c r="F22" s="7">
        <f t="shared" ref="F22:F24" si="6">D22/C22*100</f>
        <v>84.962801300453279</v>
      </c>
      <c r="G22" s="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3" t="s">
        <v>30</v>
      </c>
      <c r="B23" s="6" t="s">
        <v>31</v>
      </c>
      <c r="C23" s="7">
        <v>739728</v>
      </c>
      <c r="D23" s="24">
        <v>2042591.23</v>
      </c>
      <c r="E23" s="7">
        <f t="shared" si="5"/>
        <v>1302863.23</v>
      </c>
      <c r="F23" s="7"/>
      <c r="G23" s="4"/>
      <c r="H23" s="2"/>
      <c r="I23" s="2"/>
      <c r="J23" s="2"/>
      <c r="K23" s="2"/>
      <c r="L23" s="2"/>
      <c r="M23" s="2"/>
      <c r="N23" s="2"/>
    </row>
    <row r="24" spans="1:14" ht="40.5" customHeight="1" outlineLevel="1" x14ac:dyDescent="0.25">
      <c r="A24" s="13" t="s">
        <v>32</v>
      </c>
      <c r="B24" s="6" t="s">
        <v>33</v>
      </c>
      <c r="C24" s="7">
        <v>7026050</v>
      </c>
      <c r="D24" s="24">
        <v>13549437.08</v>
      </c>
      <c r="E24" s="7">
        <f t="shared" si="5"/>
        <v>6523387.0800000001</v>
      </c>
      <c r="F24" s="7">
        <f t="shared" si="6"/>
        <v>192.84572526526284</v>
      </c>
      <c r="G24" s="4"/>
      <c r="H24" s="2"/>
      <c r="I24" s="2"/>
      <c r="J24" s="2"/>
      <c r="K24" s="2"/>
      <c r="L24" s="2"/>
      <c r="M24" s="2"/>
      <c r="N24" s="2"/>
    </row>
    <row r="25" spans="1:14" ht="40.5" customHeight="1" x14ac:dyDescent="0.25">
      <c r="A25" s="17" t="s">
        <v>34</v>
      </c>
      <c r="B25" s="18" t="s">
        <v>35</v>
      </c>
      <c r="C25" s="19">
        <f>C26+C27+C28</f>
        <v>3021263.32</v>
      </c>
      <c r="D25" s="19">
        <f>D26+D27+D28</f>
        <v>3388479.94</v>
      </c>
      <c r="E25" s="19">
        <f>E26+E27+E28</f>
        <v>367216.62000000011</v>
      </c>
      <c r="F25" s="19">
        <f>D25/C25*100</f>
        <v>112.15440632298149</v>
      </c>
      <c r="G25" s="4"/>
      <c r="H25" s="2"/>
      <c r="I25" s="2"/>
      <c r="J25" s="2"/>
      <c r="K25" s="2"/>
      <c r="L25" s="2"/>
      <c r="M25" s="2"/>
      <c r="N25" s="2"/>
    </row>
    <row r="26" spans="1:14" ht="54" customHeight="1" outlineLevel="1" x14ac:dyDescent="0.25">
      <c r="A26" s="13" t="s">
        <v>36</v>
      </c>
      <c r="B26" s="6" t="s">
        <v>37</v>
      </c>
      <c r="C26" s="7">
        <v>2951263.32</v>
      </c>
      <c r="D26" s="24">
        <v>3388479.94</v>
      </c>
      <c r="E26" s="7">
        <f>D26-C26</f>
        <v>437216.62000000011</v>
      </c>
      <c r="F26" s="7">
        <f>D26/C26*100</f>
        <v>114.81455812624677</v>
      </c>
      <c r="G26" s="4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13" t="s">
        <v>38</v>
      </c>
      <c r="B27" s="6" t="s">
        <v>39</v>
      </c>
      <c r="C27" s="7">
        <v>0</v>
      </c>
      <c r="D27" s="24">
        <v>0</v>
      </c>
      <c r="E27" s="7">
        <f t="shared" ref="E27:E28" si="7">D27-C27</f>
        <v>0</v>
      </c>
      <c r="F27" s="7"/>
      <c r="G27" s="4"/>
      <c r="H27" s="2"/>
      <c r="I27" s="2"/>
      <c r="J27" s="2"/>
      <c r="K27" s="2"/>
      <c r="L27" s="2"/>
      <c r="M27" s="2"/>
      <c r="N27" s="2"/>
    </row>
    <row r="28" spans="1:14" ht="40.5" customHeight="1" outlineLevel="1" x14ac:dyDescent="0.25">
      <c r="A28" s="13" t="s">
        <v>40</v>
      </c>
      <c r="B28" s="6" t="s">
        <v>41</v>
      </c>
      <c r="C28" s="7">
        <v>70000</v>
      </c>
      <c r="D28" s="24">
        <v>0</v>
      </c>
      <c r="E28" s="7">
        <f t="shared" si="7"/>
        <v>-70000</v>
      </c>
      <c r="F28" s="7">
        <f t="shared" ref="F28" si="8">D28/C28*100</f>
        <v>0</v>
      </c>
      <c r="G28" s="4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17" t="s">
        <v>42</v>
      </c>
      <c r="B29" s="18" t="s">
        <v>43</v>
      </c>
      <c r="C29" s="19">
        <f>C30</f>
        <v>0</v>
      </c>
      <c r="D29" s="19">
        <f>D30</f>
        <v>0</v>
      </c>
      <c r="E29" s="19">
        <v>60000</v>
      </c>
      <c r="F29" s="19"/>
      <c r="G29" s="4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3" t="s">
        <v>44</v>
      </c>
      <c r="B30" s="6" t="s">
        <v>45</v>
      </c>
      <c r="C30" s="7">
        <v>0</v>
      </c>
      <c r="D30" s="24">
        <v>0</v>
      </c>
      <c r="E30" s="7">
        <f>D30-C30</f>
        <v>0</v>
      </c>
      <c r="F30" s="7" t="str">
        <f t="shared" ref="F30:F52" ca="1" si="9">IF(INDIRECT("R[0]C[-3]", FALSE)&lt;&gt;0,INDIRECT("R[0]C[-2]", FALSE)*100/INDIRECT("R[0]C[-3]", FALSE),"")</f>
        <v/>
      </c>
      <c r="G30" s="4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17" t="s">
        <v>46</v>
      </c>
      <c r="B31" s="18" t="s">
        <v>47</v>
      </c>
      <c r="C31" s="19">
        <f>C32+C33</f>
        <v>1122515</v>
      </c>
      <c r="D31" s="19">
        <f>D32+D33</f>
        <v>2532415.84</v>
      </c>
      <c r="E31" s="19">
        <f>E32+E33</f>
        <v>1409900.8399999999</v>
      </c>
      <c r="F31" s="19">
        <f>D31/C31*100</f>
        <v>225.6019598847231</v>
      </c>
      <c r="G31" s="4"/>
      <c r="H31" s="2"/>
      <c r="I31" s="2"/>
      <c r="J31" s="2"/>
      <c r="K31" s="2"/>
      <c r="L31" s="2"/>
      <c r="M31" s="2"/>
      <c r="N31" s="2"/>
    </row>
    <row r="32" spans="1:14" ht="27" customHeight="1" outlineLevel="1" x14ac:dyDescent="0.25">
      <c r="A32" s="13" t="s">
        <v>48</v>
      </c>
      <c r="B32" s="6" t="s">
        <v>49</v>
      </c>
      <c r="C32" s="7">
        <v>1122515</v>
      </c>
      <c r="D32" s="24">
        <v>2532415.84</v>
      </c>
      <c r="E32" s="7">
        <f>D32-C32</f>
        <v>1409900.8399999999</v>
      </c>
      <c r="F32" s="7">
        <f>D32/C32*100</f>
        <v>225.6019598847231</v>
      </c>
      <c r="G32" s="4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13" t="s">
        <v>50</v>
      </c>
      <c r="B33" s="6" t="s">
        <v>51</v>
      </c>
      <c r="C33" s="7">
        <v>0</v>
      </c>
      <c r="D33" s="24">
        <v>0</v>
      </c>
      <c r="E33" s="7">
        <f>D33-C33</f>
        <v>0</v>
      </c>
      <c r="F33" s="7" t="str">
        <f t="shared" ca="1" si="9"/>
        <v/>
      </c>
      <c r="G33" s="4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17" t="s">
        <v>52</v>
      </c>
      <c r="B34" s="18" t="s">
        <v>53</v>
      </c>
      <c r="C34" s="19">
        <f>C35+C36</f>
        <v>0</v>
      </c>
      <c r="D34" s="19">
        <f>D35+D36</f>
        <v>0</v>
      </c>
      <c r="E34" s="19">
        <f>E35+E36</f>
        <v>0</v>
      </c>
      <c r="F34" s="19" t="str">
        <f t="shared" ca="1" si="9"/>
        <v/>
      </c>
      <c r="G34" s="4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3" t="s">
        <v>54</v>
      </c>
      <c r="B35" s="6" t="s">
        <v>55</v>
      </c>
      <c r="C35" s="7">
        <v>0</v>
      </c>
      <c r="D35" s="24">
        <v>0</v>
      </c>
      <c r="E35" s="7">
        <f>D35-C35</f>
        <v>0</v>
      </c>
      <c r="F35" s="7" t="str">
        <f t="shared" ca="1" si="9"/>
        <v/>
      </c>
      <c r="G35" s="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3" t="s">
        <v>56</v>
      </c>
      <c r="B36" s="6" t="s">
        <v>57</v>
      </c>
      <c r="C36" s="7">
        <v>0</v>
      </c>
      <c r="D36" s="24">
        <v>0</v>
      </c>
      <c r="E36" s="7">
        <f>D36-C36</f>
        <v>0</v>
      </c>
      <c r="F36" s="7" t="str">
        <f t="shared" ca="1" si="9"/>
        <v/>
      </c>
      <c r="G36" s="4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7" t="s">
        <v>58</v>
      </c>
      <c r="B37" s="18" t="s">
        <v>59</v>
      </c>
      <c r="C37" s="19">
        <f>C38</f>
        <v>0</v>
      </c>
      <c r="D37" s="19">
        <f>D38</f>
        <v>0</v>
      </c>
      <c r="E37" s="19">
        <f>E38</f>
        <v>0</v>
      </c>
      <c r="F37" s="19">
        <v>0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13" t="s">
        <v>60</v>
      </c>
      <c r="B38" s="6" t="s">
        <v>61</v>
      </c>
      <c r="C38" s="7">
        <v>0</v>
      </c>
      <c r="D38" s="24">
        <v>0</v>
      </c>
      <c r="E38" s="7">
        <f>D38-C38</f>
        <v>0</v>
      </c>
      <c r="F38" s="7" t="e">
        <f>D38/C38*100</f>
        <v>#DIV/0!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x14ac:dyDescent="0.25">
      <c r="A39" s="17" t="s">
        <v>62</v>
      </c>
      <c r="B39" s="18" t="s">
        <v>63</v>
      </c>
      <c r="C39" s="19">
        <f>C40+C41</f>
        <v>2232568.2800000003</v>
      </c>
      <c r="D39" s="19">
        <f>D40+D41</f>
        <v>2578689</v>
      </c>
      <c r="E39" s="19">
        <f>E40+E41</f>
        <v>346120.72</v>
      </c>
      <c r="F39" s="19">
        <f>D39/C39*100</f>
        <v>115.50325349959732</v>
      </c>
      <c r="G39" s="4"/>
      <c r="H39" s="2"/>
      <c r="I39" s="2"/>
      <c r="J39" s="2"/>
      <c r="K39" s="2"/>
      <c r="L39" s="2"/>
      <c r="M39" s="2"/>
      <c r="N39" s="2"/>
    </row>
    <row r="40" spans="1:14" ht="40.5" customHeight="1" outlineLevel="1" x14ac:dyDescent="0.25">
      <c r="A40" s="13" t="s">
        <v>64</v>
      </c>
      <c r="B40" s="6" t="s">
        <v>65</v>
      </c>
      <c r="C40" s="7">
        <v>1304000</v>
      </c>
      <c r="D40" s="24">
        <v>1258300</v>
      </c>
      <c r="E40" s="7">
        <f>D40-C40</f>
        <v>-45700</v>
      </c>
      <c r="F40" s="7">
        <f>D40/C40*100</f>
        <v>96.49539877300613</v>
      </c>
      <c r="G40" s="4"/>
      <c r="H40" s="2"/>
      <c r="I40" s="2"/>
      <c r="J40" s="2"/>
      <c r="K40" s="2"/>
      <c r="L40" s="2"/>
      <c r="M40" s="2"/>
      <c r="N40" s="2"/>
    </row>
    <row r="41" spans="1:14" ht="27" customHeight="1" outlineLevel="1" x14ac:dyDescent="0.25">
      <c r="A41" s="13" t="s">
        <v>66</v>
      </c>
      <c r="B41" s="6" t="s">
        <v>67</v>
      </c>
      <c r="C41" s="7">
        <v>928568.28</v>
      </c>
      <c r="D41" s="24">
        <v>1320389</v>
      </c>
      <c r="E41" s="7">
        <f>D41-C41</f>
        <v>391820.72</v>
      </c>
      <c r="F41" s="7">
        <f>D41/C41*100</f>
        <v>142.19622061610806</v>
      </c>
      <c r="G41" s="4"/>
      <c r="H41" s="2"/>
      <c r="I41" s="2"/>
      <c r="J41" s="2"/>
      <c r="K41" s="2"/>
      <c r="L41" s="2"/>
      <c r="M41" s="2"/>
      <c r="N41" s="2"/>
    </row>
    <row r="42" spans="1:14" ht="54" customHeight="1" x14ac:dyDescent="0.25">
      <c r="A42" s="17" t="s">
        <v>68</v>
      </c>
      <c r="B42" s="18" t="s">
        <v>69</v>
      </c>
      <c r="C42" s="19">
        <f>C43+C44</f>
        <v>1344007.58</v>
      </c>
      <c r="D42" s="19">
        <f>D43+D44</f>
        <v>1391713.33</v>
      </c>
      <c r="E42" s="19">
        <f>E43+E44</f>
        <v>47705.75</v>
      </c>
      <c r="F42" s="19">
        <f t="shared" ca="1" si="9"/>
        <v>103.54951495139632</v>
      </c>
      <c r="G42" s="4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13" t="s">
        <v>70</v>
      </c>
      <c r="B43" s="6" t="s">
        <v>71</v>
      </c>
      <c r="C43" s="7">
        <v>0</v>
      </c>
      <c r="D43" s="24">
        <v>77686</v>
      </c>
      <c r="E43" s="7">
        <f>D43-C43</f>
        <v>77686</v>
      </c>
      <c r="F43" s="7" t="str">
        <f t="shared" ca="1" si="9"/>
        <v/>
      </c>
      <c r="G43" s="4"/>
      <c r="H43" s="2"/>
      <c r="I43" s="2"/>
      <c r="J43" s="2"/>
      <c r="K43" s="2"/>
      <c r="L43" s="2"/>
      <c r="M43" s="2"/>
      <c r="N43" s="2"/>
    </row>
    <row r="44" spans="1:14" ht="40.5" customHeight="1" outlineLevel="1" x14ac:dyDescent="0.25">
      <c r="A44" s="13" t="s">
        <v>72</v>
      </c>
      <c r="B44" s="6" t="s">
        <v>73</v>
      </c>
      <c r="C44" s="7">
        <v>1344007.58</v>
      </c>
      <c r="D44" s="24">
        <v>1314027.33</v>
      </c>
      <c r="E44" s="7">
        <f>D44-C44</f>
        <v>-29980.25</v>
      </c>
      <c r="F44" s="7">
        <f t="shared" ca="1" si="9"/>
        <v>97.769339217566014</v>
      </c>
      <c r="G44" s="4"/>
      <c r="H44" s="2"/>
      <c r="I44" s="2"/>
      <c r="J44" s="2"/>
      <c r="K44" s="2"/>
      <c r="L44" s="2"/>
      <c r="M44" s="2"/>
      <c r="N44" s="2"/>
    </row>
    <row r="45" spans="1:14" ht="27" customHeight="1" x14ac:dyDescent="0.25">
      <c r="A45" s="17" t="s">
        <v>74</v>
      </c>
      <c r="B45" s="18" t="s">
        <v>75</v>
      </c>
      <c r="C45" s="19">
        <f>C46+C47+C48+C49</f>
        <v>9740246.4400000013</v>
      </c>
      <c r="D45" s="19">
        <f>D46+D47+D48+D49</f>
        <v>11440673.32</v>
      </c>
      <c r="E45" s="19">
        <f>E46+E47+E48+E49</f>
        <v>1700426.88</v>
      </c>
      <c r="F45" s="19">
        <f t="shared" ca="1" si="9"/>
        <v>117.4577398064273</v>
      </c>
      <c r="G45" s="4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3" t="s">
        <v>76</v>
      </c>
      <c r="B46" s="6" t="s">
        <v>77</v>
      </c>
      <c r="C46" s="7">
        <v>0</v>
      </c>
      <c r="D46" s="24">
        <v>818.25</v>
      </c>
      <c r="E46" s="7">
        <f>D46-C46</f>
        <v>818.25</v>
      </c>
      <c r="F46" s="7" t="str">
        <f t="shared" ca="1" si="9"/>
        <v/>
      </c>
      <c r="G46" s="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3" t="s">
        <v>78</v>
      </c>
      <c r="B47" s="6" t="s">
        <v>79</v>
      </c>
      <c r="C47" s="7">
        <v>4950</v>
      </c>
      <c r="D47" s="24">
        <v>50187.5</v>
      </c>
      <c r="E47" s="7">
        <f t="shared" ref="E47:E49" si="10">D47-C47</f>
        <v>45237.5</v>
      </c>
      <c r="F47" s="7">
        <f t="shared" ca="1" si="9"/>
        <v>1013.8888888888889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3" t="s">
        <v>80</v>
      </c>
      <c r="B48" s="6" t="s">
        <v>81</v>
      </c>
      <c r="C48" s="7">
        <v>6922515.4400000004</v>
      </c>
      <c r="D48" s="24">
        <v>7871717.5700000003</v>
      </c>
      <c r="E48" s="7">
        <f t="shared" si="10"/>
        <v>949202.12999999989</v>
      </c>
      <c r="F48" s="7">
        <f t="shared" ca="1" si="9"/>
        <v>113.71180950374304</v>
      </c>
      <c r="G48" s="4"/>
      <c r="H48" s="2"/>
      <c r="I48" s="2"/>
      <c r="J48" s="2"/>
      <c r="K48" s="2"/>
      <c r="L48" s="2"/>
      <c r="M48" s="2"/>
      <c r="N48" s="2"/>
    </row>
    <row r="49" spans="1:14" ht="54" customHeight="1" outlineLevel="1" x14ac:dyDescent="0.25">
      <c r="A49" s="13" t="s">
        <v>82</v>
      </c>
      <c r="B49" s="6" t="s">
        <v>83</v>
      </c>
      <c r="C49" s="7">
        <v>2812781</v>
      </c>
      <c r="D49" s="24">
        <v>3517950</v>
      </c>
      <c r="E49" s="7">
        <f t="shared" si="10"/>
        <v>705169</v>
      </c>
      <c r="F49" s="7">
        <f t="shared" ca="1" si="9"/>
        <v>125.07017076693849</v>
      </c>
      <c r="G49" s="4"/>
      <c r="H49" s="2"/>
      <c r="I49" s="2"/>
      <c r="J49" s="2"/>
      <c r="K49" s="2"/>
      <c r="L49" s="2"/>
      <c r="M49" s="2"/>
      <c r="N49" s="2"/>
    </row>
    <row r="50" spans="1:14" ht="27" customHeight="1" x14ac:dyDescent="0.25">
      <c r="A50" s="17" t="s">
        <v>84</v>
      </c>
      <c r="B50" s="18" t="s">
        <v>85</v>
      </c>
      <c r="C50" s="19">
        <f>C51</f>
        <v>1188336.8999999999</v>
      </c>
      <c r="D50" s="19">
        <f>D51</f>
        <v>1198000.4099999999</v>
      </c>
      <c r="E50" s="19">
        <f>E51</f>
        <v>9663.5100000000093</v>
      </c>
      <c r="F50" s="19">
        <f t="shared" ca="1" si="9"/>
        <v>100.81319615674646</v>
      </c>
      <c r="G50" s="4"/>
      <c r="H50" s="2"/>
      <c r="I50" s="2"/>
      <c r="J50" s="2"/>
      <c r="K50" s="2"/>
      <c r="L50" s="2"/>
      <c r="M50" s="2"/>
      <c r="N50" s="2"/>
    </row>
    <row r="51" spans="1:14" ht="27" customHeight="1" outlineLevel="1" x14ac:dyDescent="0.25">
      <c r="A51" s="13" t="s">
        <v>86</v>
      </c>
      <c r="B51" s="6" t="s">
        <v>87</v>
      </c>
      <c r="C51" s="7">
        <v>1188336.8999999999</v>
      </c>
      <c r="D51" s="24">
        <v>1198000.4099999999</v>
      </c>
      <c r="E51" s="7">
        <f>D51-C51</f>
        <v>9663.5100000000093</v>
      </c>
      <c r="F51" s="7">
        <f t="shared" ca="1" si="9"/>
        <v>100.81319615674646</v>
      </c>
      <c r="G51" s="4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14" t="s">
        <v>88</v>
      </c>
      <c r="B52" s="8"/>
      <c r="C52" s="9">
        <f>C7+C11+C16+C18+C20+C25+C29+C31+C34+C37+C39+C42+C45+C50</f>
        <v>81097928.079999998</v>
      </c>
      <c r="D52" s="9">
        <f>D7+D11+D16+D18+D20+D25+D29+D31+D34+D37+D39+D42+D45+D50</f>
        <v>107149187.16</v>
      </c>
      <c r="E52" s="9">
        <f>E7+E11+E16+E18+E20+E25+E29+E31+E34+E37+E39+E42+E45+E50</f>
        <v>26111259.080000002</v>
      </c>
      <c r="F52" s="9">
        <f t="shared" ca="1" si="9"/>
        <v>132.1232116488863</v>
      </c>
      <c r="G52" s="4"/>
      <c r="H52" s="2"/>
      <c r="I52" s="2"/>
      <c r="J52" s="2"/>
      <c r="K52" s="2"/>
      <c r="L52" s="2"/>
      <c r="M52" s="2"/>
    </row>
    <row r="53" spans="1:14" ht="12.75" customHeight="1" x14ac:dyDescent="0.25">
      <c r="A53" s="15"/>
      <c r="B53" s="10"/>
      <c r="C53" s="10"/>
      <c r="D53" s="10"/>
      <c r="E53" s="10"/>
      <c r="F53" s="10"/>
      <c r="G53" s="2"/>
      <c r="H53" s="2"/>
      <c r="I53" s="2"/>
      <c r="J53" s="2"/>
      <c r="K53" s="2"/>
      <c r="L53" s="2"/>
      <c r="M53" s="2"/>
    </row>
    <row r="54" spans="1:14" ht="12.75" customHeight="1" x14ac:dyDescent="0.25">
      <c r="A54" s="33"/>
      <c r="B54" s="33"/>
      <c r="C54" s="34"/>
      <c r="H54" s="11"/>
      <c r="I54" s="2"/>
      <c r="J54" s="2"/>
      <c r="K54" s="2"/>
      <c r="L54" s="2"/>
      <c r="M54" s="2"/>
    </row>
  </sheetData>
  <mergeCells count="8">
    <mergeCell ref="A2:F2"/>
    <mergeCell ref="F4:F5"/>
    <mergeCell ref="A54:C54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2017-09-27T07:01:08Z</dcterms:created>
  <dcterms:modified xsi:type="dcterms:W3CDTF">2018-06-22T09:29:22Z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