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корр" sheetId="11" r:id="rId1"/>
  </sheets>
  <definedNames>
    <definedName name="_xlnm._FilterDatabase" localSheetId="0" hidden="1">корр!$A$8:$X$66</definedName>
  </definedNames>
  <calcPr calcId="152511"/>
</workbook>
</file>

<file path=xl/calcChain.xml><?xml version="1.0" encoding="utf-8"?>
<calcChain xmlns="http://schemas.openxmlformats.org/spreadsheetml/2006/main">
  <c r="K34" i="11" l="1"/>
  <c r="K13" i="11" s="1"/>
  <c r="E63" i="11" l="1"/>
  <c r="E61" i="11"/>
  <c r="L60" i="11"/>
  <c r="K60" i="11"/>
  <c r="J60" i="11"/>
  <c r="I60" i="11"/>
  <c r="H60" i="11"/>
  <c r="G60" i="11"/>
  <c r="F60" i="11"/>
  <c r="E60" i="11"/>
  <c r="E58" i="11"/>
  <c r="E57" i="11"/>
  <c r="L56" i="11"/>
  <c r="K56" i="11"/>
  <c r="J56" i="11"/>
  <c r="I56" i="11"/>
  <c r="H56" i="11"/>
  <c r="G56" i="11"/>
  <c r="F56" i="11"/>
  <c r="E56" i="11"/>
  <c r="E55" i="11"/>
  <c r="E54" i="11"/>
  <c r="L53" i="11"/>
  <c r="K53" i="11"/>
  <c r="J53" i="11"/>
  <c r="I53" i="11"/>
  <c r="H53" i="11"/>
  <c r="G53" i="11"/>
  <c r="F53" i="11"/>
  <c r="E53" i="11"/>
  <c r="G52" i="11"/>
  <c r="F52" i="11"/>
  <c r="E52" i="11" s="1"/>
  <c r="E50" i="11" s="1"/>
  <c r="E51" i="11"/>
  <c r="L50" i="11"/>
  <c r="K50" i="11"/>
  <c r="J50" i="11"/>
  <c r="I50" i="11"/>
  <c r="H50" i="11"/>
  <c r="G50" i="11"/>
  <c r="E49" i="11"/>
  <c r="E48" i="11"/>
  <c r="L47" i="11"/>
  <c r="K47" i="11"/>
  <c r="J47" i="11"/>
  <c r="I47" i="11"/>
  <c r="H47" i="11"/>
  <c r="G47" i="11"/>
  <c r="F47" i="11"/>
  <c r="E46" i="11"/>
  <c r="E45" i="11"/>
  <c r="L44" i="11"/>
  <c r="K44" i="11"/>
  <c r="J44" i="11"/>
  <c r="I44" i="11"/>
  <c r="H44" i="11"/>
  <c r="G44" i="11"/>
  <c r="F44" i="11"/>
  <c r="E44" i="11"/>
  <c r="E43" i="11"/>
  <c r="E42" i="11"/>
  <c r="E41" i="11" s="1"/>
  <c r="L41" i="11"/>
  <c r="K41" i="11"/>
  <c r="J41" i="11"/>
  <c r="I41" i="11"/>
  <c r="H41" i="11"/>
  <c r="G41" i="11"/>
  <c r="F41" i="11"/>
  <c r="E40" i="11"/>
  <c r="E38" i="11" s="1"/>
  <c r="E39" i="11"/>
  <c r="L38" i="11"/>
  <c r="K38" i="11"/>
  <c r="J38" i="11"/>
  <c r="I38" i="11"/>
  <c r="H38" i="11"/>
  <c r="G38" i="11"/>
  <c r="F38" i="11"/>
  <c r="E37" i="11"/>
  <c r="E36" i="11"/>
  <c r="E35" i="11" s="1"/>
  <c r="L35" i="11"/>
  <c r="K35" i="11"/>
  <c r="J35" i="11"/>
  <c r="I35" i="11"/>
  <c r="H35" i="11"/>
  <c r="G35" i="11"/>
  <c r="F35" i="11"/>
  <c r="L34" i="11"/>
  <c r="J34" i="11"/>
  <c r="I34" i="11"/>
  <c r="I32" i="11" s="1"/>
  <c r="H34" i="11"/>
  <c r="G34" i="11"/>
  <c r="F34" i="11"/>
  <c r="F33" i="11"/>
  <c r="E33" i="11" s="1"/>
  <c r="L32" i="11"/>
  <c r="K32" i="11"/>
  <c r="J32" i="11"/>
  <c r="H32" i="11"/>
  <c r="G32" i="11"/>
  <c r="E31" i="11"/>
  <c r="E29" i="11" s="1"/>
  <c r="L29" i="11"/>
  <c r="K29" i="11"/>
  <c r="J29" i="11"/>
  <c r="I29" i="11"/>
  <c r="H29" i="11"/>
  <c r="G29" i="11"/>
  <c r="F29" i="11"/>
  <c r="E28" i="11"/>
  <c r="E26" i="11" s="1"/>
  <c r="E27" i="11"/>
  <c r="L26" i="11"/>
  <c r="K26" i="11"/>
  <c r="J26" i="11"/>
  <c r="I26" i="11"/>
  <c r="H26" i="11"/>
  <c r="G26" i="11"/>
  <c r="F26" i="11"/>
  <c r="E25" i="11"/>
  <c r="E24" i="11"/>
  <c r="L23" i="11"/>
  <c r="K23" i="11"/>
  <c r="J23" i="11"/>
  <c r="I23" i="11"/>
  <c r="H23" i="11"/>
  <c r="G23" i="11"/>
  <c r="F23" i="11"/>
  <c r="E22" i="11"/>
  <c r="E21" i="11"/>
  <c r="L20" i="11"/>
  <c r="K20" i="11"/>
  <c r="J20" i="11"/>
  <c r="I20" i="11"/>
  <c r="H20" i="11"/>
  <c r="G20" i="11"/>
  <c r="F20" i="11"/>
  <c r="E19" i="11"/>
  <c r="E17" i="11" s="1"/>
  <c r="E18" i="11"/>
  <c r="L17" i="11"/>
  <c r="K17" i="11"/>
  <c r="J17" i="11"/>
  <c r="I17" i="11"/>
  <c r="H17" i="11"/>
  <c r="G17" i="11"/>
  <c r="F17" i="11"/>
  <c r="L16" i="11"/>
  <c r="K16" i="11"/>
  <c r="J16" i="11"/>
  <c r="J14" i="11" s="1"/>
  <c r="I16" i="11"/>
  <c r="H16" i="11"/>
  <c r="G16" i="11"/>
  <c r="F16" i="11"/>
  <c r="F14" i="11" s="1"/>
  <c r="L15" i="11"/>
  <c r="K15" i="11"/>
  <c r="J15" i="11"/>
  <c r="I15" i="11"/>
  <c r="I12" i="11" s="1"/>
  <c r="I65" i="11" s="1"/>
  <c r="H15" i="11"/>
  <c r="H14" i="11" s="1"/>
  <c r="G15" i="11"/>
  <c r="F15" i="11"/>
  <c r="L14" i="11"/>
  <c r="K14" i="11"/>
  <c r="G14" i="11"/>
  <c r="L13" i="11"/>
  <c r="L66" i="11" s="1"/>
  <c r="K66" i="11"/>
  <c r="H13" i="11"/>
  <c r="H66" i="11" s="1"/>
  <c r="G13" i="11"/>
  <c r="G66" i="11" s="1"/>
  <c r="L12" i="11"/>
  <c r="L65" i="11" s="1"/>
  <c r="L64" i="11" s="1"/>
  <c r="K12" i="11"/>
  <c r="K65" i="11" s="1"/>
  <c r="J12" i="11"/>
  <c r="J65" i="11" s="1"/>
  <c r="H12" i="11"/>
  <c r="H65" i="11" s="1"/>
  <c r="G12" i="11"/>
  <c r="G65" i="11" s="1"/>
  <c r="G64" i="11" s="1"/>
  <c r="F12" i="11"/>
  <c r="F65" i="11" s="1"/>
  <c r="L11" i="11"/>
  <c r="G11" i="11"/>
  <c r="K64" i="11" l="1"/>
  <c r="K11" i="11"/>
  <c r="E20" i="11"/>
  <c r="F32" i="11"/>
  <c r="I14" i="11"/>
  <c r="E15" i="11"/>
  <c r="E23" i="11"/>
  <c r="H64" i="11"/>
  <c r="E47" i="11"/>
  <c r="J13" i="11"/>
  <c r="J66" i="11" s="1"/>
  <c r="J64" i="11" s="1"/>
  <c r="E16" i="11"/>
  <c r="E65" i="11"/>
  <c r="E12" i="11"/>
  <c r="I13" i="11"/>
  <c r="H11" i="11"/>
  <c r="E34" i="11"/>
  <c r="E32" i="11" s="1"/>
  <c r="F13" i="11"/>
  <c r="F50" i="11"/>
  <c r="E14" i="11" l="1"/>
  <c r="J11" i="11"/>
  <c r="I11" i="11"/>
  <c r="I66" i="11"/>
  <c r="I64" i="11" s="1"/>
  <c r="F11" i="11"/>
  <c r="F66" i="11"/>
  <c r="E13" i="11"/>
  <c r="E11" i="11" s="1"/>
  <c r="E66" i="11" l="1"/>
  <c r="E64" i="11" s="1"/>
  <c r="F64" i="11"/>
</calcChain>
</file>

<file path=xl/sharedStrings.xml><?xml version="1.0" encoding="utf-8"?>
<sst xmlns="http://schemas.openxmlformats.org/spreadsheetml/2006/main" count="176" uniqueCount="68">
  <si>
    <t>1.1</t>
  </si>
  <si>
    <t>1.1.1</t>
  </si>
  <si>
    <t>№ п/п</t>
  </si>
  <si>
    <t>МБ</t>
  </si>
  <si>
    <t>ОБ</t>
  </si>
  <si>
    <t>Цель: Повышение качества жизни населения ЗАТО Видяево за счет широкомасштабного использования информационно-коммуникационных технологий (далее ИКТ), открытости и эффективности работы органов местного самоуправления, доступности и качества предоставления муниципальных услуг на основе использования ИКТ; а также рост экономики, уровня жизни населения, бюджетных доходов за счет развития информационно-коммуникационной инфраструктуры, использования ИКТ.</t>
  </si>
  <si>
    <t>Задача 1:  Повышение эффективности местного самоуправления, качества и оперативности принятия управленческих решений и предоставления муниципальных услуг путем внедрения элементов электронного правительства, электронного документооборота, перехода на предоставление муниципальных услуг в электронной форме, использование современных ИКТ в управленческой работе</t>
  </si>
  <si>
    <t>ПЕРЕЧЕНЬ ОСНОВНЫХ МЕРОПРИЯТИЙ ПОДПРОГРАММЫ</t>
  </si>
  <si>
    <t>«Развитие информационного общества в ЗАТО Видяево»</t>
  </si>
  <si>
    <t xml:space="preserve">Цель, задачи, 
 программные  
 мероприятия
</t>
  </si>
  <si>
    <t xml:space="preserve"> Срок   
выполнения
(квартал, 
   год)   
</t>
  </si>
  <si>
    <t xml:space="preserve">Источники   
финансирования
</t>
  </si>
  <si>
    <t>Объемы 
  финансирования (тыс. руб.)</t>
  </si>
  <si>
    <t>Показатели (индикаторы) результативности  выполнения основных мероприятий</t>
  </si>
  <si>
    <t xml:space="preserve">Исполнители
программных
мероприятий
</t>
  </si>
  <si>
    <t>Всего</t>
  </si>
  <si>
    <t>2019 год</t>
  </si>
  <si>
    <t>2020 год</t>
  </si>
  <si>
    <t>Наименование</t>
  </si>
  <si>
    <t>1</t>
  </si>
  <si>
    <t>Всего:                  в т.ч.:</t>
  </si>
  <si>
    <t xml:space="preserve">Доля выполнение плана основного 
мероприятия №1 (%)
</t>
  </si>
  <si>
    <t xml:space="preserve">Приобретение, поставка оргтехники, запасных частей для вычислительных машин и программного обеспечения, сопровождение и обновление уставленных программных комплексов. </t>
  </si>
  <si>
    <t>Администрация ЗАТО Видяево</t>
  </si>
  <si>
    <t xml:space="preserve"> МКУ «Финансовый отдел Администрации ЗАТО Видяево»</t>
  </si>
  <si>
    <t xml:space="preserve"> Совет депутатов ЗАТО Видяево</t>
  </si>
  <si>
    <t>1.1.2.</t>
  </si>
  <si>
    <t>Оказание услуг: фиксированной, мобильной связи, сопровождение средств защиты информации в муниципальной информационной системе , организация частных цифровых каналов и доступа к глобальной информационной сети «интернет»</t>
  </si>
  <si>
    <t>МКУ «Центр МИТО» ЗАТО Видяево</t>
  </si>
  <si>
    <t>1.1.3</t>
  </si>
  <si>
    <t>Техническое сопровождение ПО «Система автоматизации рабочего места муниципального служащего»</t>
  </si>
  <si>
    <t>1.1.4</t>
  </si>
  <si>
    <t>2</t>
  </si>
  <si>
    <t>Задача 2: Создание современной информационной и телекоммуникационной инфраструктуры для предоставления на ее основе государственных и муниципальных услуг и обеспечение высокого уровня доступности для населения информации и технологий по принципу «одного окна».</t>
  </si>
  <si>
    <t>2.1</t>
  </si>
  <si>
    <t>Доля предоставления государственных и муниципальных услуг по принципу «одного окна» (%)</t>
  </si>
  <si>
    <t xml:space="preserve">МБУ МФЦ ЗАТО Видяево
</t>
  </si>
  <si>
    <t>Итого по подпрограмме:</t>
  </si>
  <si>
    <t>Всего
в т. ч.:</t>
  </si>
  <si>
    <t>_</t>
  </si>
  <si>
    <t>2021 год</t>
  </si>
  <si>
    <t>2022 год</t>
  </si>
  <si>
    <t>2023 год</t>
  </si>
  <si>
    <t>2024 год</t>
  </si>
  <si>
    <t xml:space="preserve">Создание волоконно-оптической линии связи в муниципальной информационной системе Администрации ЗАТО  </t>
  </si>
  <si>
    <t>1.1.5</t>
  </si>
  <si>
    <t>Повышение квалификации и профессиональная переподготовка по информационным технологиям</t>
  </si>
  <si>
    <t>1.1.6</t>
  </si>
  <si>
    <t>Администрация ЗАТО Видяево,   МКУ «Финансовый отдел Администрации ЗАТО Видяево», Совет депутатов ЗАТО Видяево, МКУ «Центр МИТО» ЗАТО Видяево</t>
  </si>
  <si>
    <t>Администрация ЗАТО Видяево, МКУ «Центр МИТО» ЗАТО Видяево</t>
  </si>
  <si>
    <t>1.1.1.1.</t>
  </si>
  <si>
    <t>1.1.1.2.</t>
  </si>
  <si>
    <t>1.1.1.3.</t>
  </si>
  <si>
    <t>1.1.1.4.</t>
  </si>
  <si>
    <t>1.1.2.1.</t>
  </si>
  <si>
    <t>1.1.2.2.</t>
  </si>
  <si>
    <t>1.1.2.3.</t>
  </si>
  <si>
    <t>1.1.2.4.</t>
  </si>
  <si>
    <t>`</t>
  </si>
  <si>
    <t>Оказание услуг по комплексному обновлению средств защиты информации на объекте информатизации и организации защищенных каналов связи на базе программно-аппаратных продуктов ViPNet.</t>
  </si>
  <si>
    <t>1.1.1.5.</t>
  </si>
  <si>
    <t xml:space="preserve"> Контрольно счетная комиссия ЗАТО Видяево</t>
  </si>
  <si>
    <t xml:space="preserve"> Контрольно счетная комиссия  ЗАТО Видяево</t>
  </si>
  <si>
    <t>Основное мероприятие 2. Организация предоставления государственных и муниципальных услуг по принципу «одного окна». (В т.ч. Частичная компенсация дополнительных расходов на
повышение оплаты труда работников муниципальных
учреждений в связи с доведением оплаты труда до
минимального размера оплаты труда, установленного
Федеральным законом от 19.06.2000 N 82-ФЗ "О
минимальном размере оплаты труда", увеличенного на
районный коэффициент и процентную надбавку за стаж
работы в районах Крайнего Севера)</t>
  </si>
  <si>
    <t xml:space="preserve">Основное мероприятие 1. Осуществление комплекса мероприятий по внедрению и использованию информационно- коммуникационных технологий с целью открытости и эффективности работы органов местного самоуправления ЗАТО Видяево.                        </t>
  </si>
  <si>
    <t>2025 год</t>
  </si>
  <si>
    <t>2019-2025</t>
  </si>
  <si>
    <t xml:space="preserve">Приложение  к подпрограмме
"Развитие информационного общества в ЗАТО Видяево"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</si>
</sst>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2" fontId="3" fillId="0" borderId="0" xfId="0" applyNumberFormat="1" applyFont="1"/>
    <xf numFmtId="0" fontId="3" fillId="0" borderId="0" xfId="0" applyFont="1" applyAlignment="1">
      <alignment horizontal="center" vertical="center"/>
    </xf>
    <xf numFmtId="0" fontId="0" fillId="2" borderId="0" xfId="0" applyFill="1"/>
    <xf numFmtId="0" fontId="5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vertical="center" wrapText="1"/>
    </xf>
    <xf numFmtId="49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7" fillId="2" borderId="0" xfId="0" applyNumberFormat="1" applyFont="1" applyFill="1" applyAlignment="1">
      <alignment horizontal="center" vertical="center" wrapText="1"/>
    </xf>
    <xf numFmtId="2" fontId="3" fillId="2" borderId="0" xfId="0" applyNumberFormat="1" applyFont="1" applyFill="1"/>
    <xf numFmtId="0" fontId="3" fillId="2" borderId="0" xfId="0" applyFont="1" applyFill="1"/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/>
    </xf>
    <xf numFmtId="2" fontId="6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top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textRotation="90" wrapText="1"/>
    </xf>
    <xf numFmtId="2" fontId="4" fillId="0" borderId="3" xfId="0" applyNumberFormat="1" applyFont="1" applyBorder="1" applyAlignment="1">
      <alignment horizontal="center" vertical="center" textRotation="90" wrapText="1"/>
    </xf>
    <xf numFmtId="2" fontId="4" fillId="0" borderId="4" xfId="0" applyNumberFormat="1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textRotation="90"/>
    </xf>
    <xf numFmtId="2" fontId="4" fillId="0" borderId="4" xfId="0" applyNumberFormat="1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textRotation="90" wrapText="1"/>
    </xf>
    <xf numFmtId="2" fontId="6" fillId="0" borderId="3" xfId="0" applyNumberFormat="1" applyFont="1" applyBorder="1" applyAlignment="1">
      <alignment horizontal="center" vertical="center" textRotation="90"/>
    </xf>
    <xf numFmtId="2" fontId="6" fillId="0" borderId="4" xfId="0" applyNumberFormat="1" applyFont="1" applyBorder="1" applyAlignment="1">
      <alignment horizontal="center" vertical="center" textRotation="90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textRotation="90"/>
    </xf>
    <xf numFmtId="49" fontId="9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textRotation="90" wrapText="1"/>
    </xf>
    <xf numFmtId="2" fontId="9" fillId="0" borderId="3" xfId="0" applyNumberFormat="1" applyFont="1" applyBorder="1" applyAlignment="1">
      <alignment horizontal="center" vertical="center" textRotation="90"/>
    </xf>
    <xf numFmtId="2" fontId="9" fillId="0" borderId="4" xfId="0" applyNumberFormat="1" applyFont="1" applyBorder="1" applyAlignment="1">
      <alignment horizontal="center" vertical="center" textRotation="90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right" wrapText="1"/>
    </xf>
    <xf numFmtId="0" fontId="0" fillId="0" borderId="0" xfId="0" applyAlignment="1">
      <alignment horizontal="right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2" fontId="6" fillId="0" borderId="3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CCFF"/>
      <color rgb="FFCC0099"/>
      <color rgb="FFFF3399"/>
      <color rgb="FFFF66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7"/>
  <sheetViews>
    <sheetView tabSelected="1" zoomScaleNormal="100" zoomScalePageLayoutView="40" workbookViewId="0">
      <selection activeCell="O2" sqref="O2:U2"/>
    </sheetView>
  </sheetViews>
  <sheetFormatPr defaultRowHeight="15" x14ac:dyDescent="0.25"/>
  <cols>
    <col min="1" max="1" width="8.7109375" style="12" customWidth="1"/>
    <col min="2" max="2" width="34.140625" style="13" customWidth="1"/>
    <col min="3" max="3" width="12" style="14" customWidth="1"/>
    <col min="4" max="4" width="10" style="15" customWidth="1"/>
    <col min="5" max="5" width="10.42578125" style="16" customWidth="1"/>
    <col min="6" max="6" width="10.7109375" style="16" customWidth="1"/>
    <col min="7" max="7" width="9.5703125" style="16" customWidth="1"/>
    <col min="8" max="8" width="10" style="1" customWidth="1"/>
    <col min="9" max="9" width="9.5703125" style="1" customWidth="1"/>
    <col min="10" max="10" width="11.7109375" style="16" customWidth="1"/>
    <col min="11" max="11" width="12" style="16" customWidth="1"/>
    <col min="12" max="12" width="11.7109375" style="16" customWidth="1"/>
    <col min="13" max="13" width="18.28515625" style="16" customWidth="1"/>
    <col min="14" max="15" width="10" style="17" customWidth="1"/>
    <col min="16" max="16" width="10.140625" style="17" customWidth="1"/>
    <col min="17" max="17" width="9.5703125" style="17" customWidth="1"/>
    <col min="18" max="20" width="11.5703125" style="17" customWidth="1"/>
    <col min="21" max="21" width="21.140625" style="18" customWidth="1"/>
    <col min="22" max="16384" width="9.140625" style="3"/>
  </cols>
  <sheetData>
    <row r="1" spans="1:24" ht="20.25" customHeight="1" x14ac:dyDescent="0.25">
      <c r="H1" s="1" t="s">
        <v>58</v>
      </c>
    </row>
    <row r="2" spans="1:24" ht="30" customHeight="1" x14ac:dyDescent="0.25">
      <c r="O2" s="99" t="s">
        <v>67</v>
      </c>
      <c r="P2" s="100"/>
      <c r="Q2" s="100"/>
      <c r="R2" s="100"/>
      <c r="S2" s="100"/>
      <c r="T2" s="100"/>
      <c r="U2" s="100"/>
    </row>
    <row r="3" spans="1:24" ht="14.25" customHeight="1" x14ac:dyDescent="0.3">
      <c r="A3" s="101" t="s">
        <v>7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3"/>
      <c r="P3" s="3"/>
      <c r="Q3" s="3"/>
      <c r="R3" s="3"/>
      <c r="S3" s="3"/>
      <c r="T3" s="3"/>
      <c r="U3" s="3"/>
      <c r="V3" s="19"/>
      <c r="W3" s="19"/>
      <c r="X3" s="19"/>
    </row>
    <row r="4" spans="1:24" ht="36" customHeight="1" x14ac:dyDescent="0.25">
      <c r="A4" s="102" t="s">
        <v>8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5"/>
      <c r="P4" s="5"/>
      <c r="Q4" s="19"/>
      <c r="R4" s="19"/>
      <c r="S4" s="19"/>
      <c r="T4" s="19"/>
      <c r="U4" s="19"/>
      <c r="V4" s="19"/>
      <c r="W4" s="19"/>
      <c r="X4" s="19"/>
    </row>
    <row r="5" spans="1:24" ht="16.899999999999999" customHeight="1" x14ac:dyDescent="0.25">
      <c r="A5" s="6"/>
      <c r="B5" s="6"/>
      <c r="C5" s="6"/>
      <c r="D5" s="7"/>
      <c r="E5" s="6"/>
      <c r="F5" s="6"/>
      <c r="G5" s="6"/>
      <c r="H5" s="2"/>
      <c r="I5" s="2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8"/>
    </row>
    <row r="6" spans="1:24" s="9" customFormat="1" ht="55.15" customHeight="1" x14ac:dyDescent="0.25">
      <c r="A6" s="43" t="s">
        <v>2</v>
      </c>
      <c r="B6" s="43" t="s">
        <v>9</v>
      </c>
      <c r="C6" s="43" t="s">
        <v>10</v>
      </c>
      <c r="D6" s="43" t="s">
        <v>11</v>
      </c>
      <c r="E6" s="103" t="s">
        <v>12</v>
      </c>
      <c r="F6" s="104"/>
      <c r="G6" s="104"/>
      <c r="H6" s="104"/>
      <c r="I6" s="104"/>
      <c r="J6" s="104"/>
      <c r="K6" s="104"/>
      <c r="L6" s="105"/>
      <c r="M6" s="106" t="s">
        <v>13</v>
      </c>
      <c r="N6" s="107"/>
      <c r="O6" s="107"/>
      <c r="P6" s="107"/>
      <c r="Q6" s="107"/>
      <c r="R6" s="107"/>
      <c r="S6" s="107"/>
      <c r="T6" s="108"/>
      <c r="U6" s="44" t="s">
        <v>14</v>
      </c>
    </row>
    <row r="7" spans="1:24" s="9" customFormat="1" ht="45.75" customHeight="1" x14ac:dyDescent="0.25">
      <c r="A7" s="43"/>
      <c r="B7" s="43"/>
      <c r="C7" s="43"/>
      <c r="D7" s="43"/>
      <c r="E7" s="20" t="s">
        <v>15</v>
      </c>
      <c r="F7" s="20" t="s">
        <v>16</v>
      </c>
      <c r="G7" s="20" t="s">
        <v>17</v>
      </c>
      <c r="H7" s="20" t="s">
        <v>40</v>
      </c>
      <c r="I7" s="20" t="s">
        <v>41</v>
      </c>
      <c r="J7" s="20" t="s">
        <v>42</v>
      </c>
      <c r="K7" s="20" t="s">
        <v>43</v>
      </c>
      <c r="L7" s="20" t="s">
        <v>65</v>
      </c>
      <c r="M7" s="20" t="s">
        <v>18</v>
      </c>
      <c r="N7" s="20" t="s">
        <v>16</v>
      </c>
      <c r="O7" s="20" t="s">
        <v>17</v>
      </c>
      <c r="P7" s="20" t="s">
        <v>40</v>
      </c>
      <c r="Q7" s="20" t="s">
        <v>41</v>
      </c>
      <c r="R7" s="20" t="s">
        <v>42</v>
      </c>
      <c r="S7" s="20" t="s">
        <v>43</v>
      </c>
      <c r="T7" s="20" t="s">
        <v>65</v>
      </c>
      <c r="U7" s="46"/>
    </row>
    <row r="8" spans="1:24" s="10" customFormat="1" ht="40.5" customHeight="1" x14ac:dyDescent="0.25">
      <c r="A8" s="32">
        <v>1</v>
      </c>
      <c r="B8" s="32">
        <v>2</v>
      </c>
      <c r="C8" s="32"/>
      <c r="D8" s="29">
        <v>3</v>
      </c>
      <c r="E8" s="28">
        <v>4</v>
      </c>
      <c r="F8" s="28">
        <v>5</v>
      </c>
      <c r="G8" s="28">
        <v>6</v>
      </c>
      <c r="H8" s="28">
        <v>7</v>
      </c>
      <c r="I8" s="28">
        <v>8</v>
      </c>
      <c r="J8" s="28">
        <v>9</v>
      </c>
      <c r="K8" s="28">
        <v>10</v>
      </c>
      <c r="L8" s="28">
        <v>11</v>
      </c>
      <c r="M8" s="28">
        <v>12</v>
      </c>
      <c r="N8" s="28">
        <v>13</v>
      </c>
      <c r="O8" s="28">
        <v>14</v>
      </c>
      <c r="P8" s="28">
        <v>15</v>
      </c>
      <c r="Q8" s="28">
        <v>16</v>
      </c>
      <c r="R8" s="28">
        <v>17</v>
      </c>
      <c r="S8" s="28">
        <v>18</v>
      </c>
      <c r="T8" s="28">
        <v>19</v>
      </c>
      <c r="U8" s="28">
        <v>20</v>
      </c>
    </row>
    <row r="9" spans="1:24" ht="45" customHeight="1" x14ac:dyDescent="0.25">
      <c r="A9" s="109" t="s">
        <v>5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1"/>
    </row>
    <row r="10" spans="1:24" ht="36.75" customHeight="1" x14ac:dyDescent="0.25">
      <c r="A10" s="21" t="s">
        <v>19</v>
      </c>
      <c r="B10" s="109" t="s">
        <v>6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1"/>
    </row>
    <row r="11" spans="1:24" ht="60.75" customHeight="1" x14ac:dyDescent="0.25">
      <c r="A11" s="43" t="s">
        <v>0</v>
      </c>
      <c r="B11" s="112" t="s">
        <v>64</v>
      </c>
      <c r="C11" s="43" t="s">
        <v>66</v>
      </c>
      <c r="D11" s="29" t="s">
        <v>20</v>
      </c>
      <c r="E11" s="22">
        <f t="shared" ref="E11:L11" si="0">SUM(E12:E13)</f>
        <v>19149.260000000002</v>
      </c>
      <c r="F11" s="22">
        <f t="shared" si="0"/>
        <v>3801.7</v>
      </c>
      <c r="G11" s="22">
        <f t="shared" si="0"/>
        <v>3241.62</v>
      </c>
      <c r="H11" s="22">
        <f>SUM(H12:H13)</f>
        <v>2970.39</v>
      </c>
      <c r="I11" s="22">
        <f t="shared" si="0"/>
        <v>3059.7200000000003</v>
      </c>
      <c r="J11" s="22">
        <f t="shared" si="0"/>
        <v>2314.6900000000005</v>
      </c>
      <c r="K11" s="22">
        <f t="shared" si="0"/>
        <v>1880.5699999999997</v>
      </c>
      <c r="L11" s="22">
        <f t="shared" si="0"/>
        <v>1880.5699999999997</v>
      </c>
      <c r="M11" s="54" t="s">
        <v>21</v>
      </c>
      <c r="N11" s="74">
        <v>60</v>
      </c>
      <c r="O11" s="44">
        <v>70</v>
      </c>
      <c r="P11" s="44">
        <v>90</v>
      </c>
      <c r="Q11" s="44">
        <v>95</v>
      </c>
      <c r="R11" s="44">
        <v>97</v>
      </c>
      <c r="S11" s="74">
        <v>99</v>
      </c>
      <c r="T11" s="74">
        <v>100</v>
      </c>
      <c r="U11" s="89" t="s">
        <v>48</v>
      </c>
    </row>
    <row r="12" spans="1:24" ht="42" customHeight="1" x14ac:dyDescent="0.25">
      <c r="A12" s="43"/>
      <c r="B12" s="112"/>
      <c r="C12" s="43"/>
      <c r="D12" s="29" t="s">
        <v>4</v>
      </c>
      <c r="E12" s="31">
        <f>SUM(F12:L12)</f>
        <v>152.31</v>
      </c>
      <c r="F12" s="31">
        <f t="shared" ref="F12:L12" si="1">F15+F33+F48+F51</f>
        <v>4.3899999999999997</v>
      </c>
      <c r="G12" s="31">
        <f t="shared" si="1"/>
        <v>4.57</v>
      </c>
      <c r="H12" s="31">
        <f t="shared" si="1"/>
        <v>29.16</v>
      </c>
      <c r="I12" s="31">
        <f t="shared" si="1"/>
        <v>34.61</v>
      </c>
      <c r="J12" s="33">
        <f>J15+J33+J48+J51</f>
        <v>16.36</v>
      </c>
      <c r="K12" s="31">
        <f t="shared" si="1"/>
        <v>31.61</v>
      </c>
      <c r="L12" s="31">
        <f t="shared" si="1"/>
        <v>31.61</v>
      </c>
      <c r="M12" s="113"/>
      <c r="N12" s="74"/>
      <c r="O12" s="45"/>
      <c r="P12" s="45"/>
      <c r="Q12" s="45"/>
      <c r="R12" s="45"/>
      <c r="S12" s="74"/>
      <c r="T12" s="74"/>
      <c r="U12" s="90"/>
    </row>
    <row r="13" spans="1:24" ht="66.75" customHeight="1" x14ac:dyDescent="0.25">
      <c r="A13" s="43"/>
      <c r="B13" s="112"/>
      <c r="C13" s="43"/>
      <c r="D13" s="29" t="s">
        <v>3</v>
      </c>
      <c r="E13" s="31">
        <f>SUM(F13:L13)</f>
        <v>18996.95</v>
      </c>
      <c r="F13" s="31">
        <f>F16+F34+F49+F52+F53</f>
        <v>3797.31</v>
      </c>
      <c r="G13" s="31">
        <f>G16+G34+G49+G52</f>
        <v>3237.0499999999997</v>
      </c>
      <c r="H13" s="31">
        <f>H16+H34+H49+H52+H56</f>
        <v>2941.23</v>
      </c>
      <c r="I13" s="31">
        <f>I16+I34+I49+I52</f>
        <v>3025.11</v>
      </c>
      <c r="J13" s="31">
        <f>J16+J34+J49+J52</f>
        <v>2298.3300000000004</v>
      </c>
      <c r="K13" s="31">
        <f>K16+K34+K49+K52</f>
        <v>1848.9599999999998</v>
      </c>
      <c r="L13" s="31">
        <f>L16+L34+L49+L52</f>
        <v>1848.9599999999998</v>
      </c>
      <c r="M13" s="114"/>
      <c r="N13" s="74"/>
      <c r="O13" s="46"/>
      <c r="P13" s="46"/>
      <c r="Q13" s="46"/>
      <c r="R13" s="46"/>
      <c r="S13" s="74"/>
      <c r="T13" s="74"/>
      <c r="U13" s="91"/>
    </row>
    <row r="14" spans="1:24" ht="44.25" customHeight="1" x14ac:dyDescent="0.25">
      <c r="A14" s="88" t="s">
        <v>1</v>
      </c>
      <c r="B14" s="88" t="s">
        <v>22</v>
      </c>
      <c r="C14" s="88" t="s">
        <v>66</v>
      </c>
      <c r="D14" s="30" t="s">
        <v>20</v>
      </c>
      <c r="E14" s="23">
        <f>SUM(E15:E16)</f>
        <v>11399.48</v>
      </c>
      <c r="F14" s="23">
        <f>SUM(F15:F16)</f>
        <v>1771.7</v>
      </c>
      <c r="G14" s="23">
        <f>SUM(G15:G16)</f>
        <v>1676.6999999999998</v>
      </c>
      <c r="H14" s="23">
        <f t="shared" ref="H14:L14" si="2">SUM(H15:H16)</f>
        <v>1764.36</v>
      </c>
      <c r="I14" s="23">
        <f t="shared" si="2"/>
        <v>2221.04</v>
      </c>
      <c r="J14" s="23">
        <f t="shared" si="2"/>
        <v>1659.8200000000002</v>
      </c>
      <c r="K14" s="23">
        <f t="shared" si="2"/>
        <v>1152.9299999999998</v>
      </c>
      <c r="L14" s="23">
        <f t="shared" si="2"/>
        <v>1152.9299999999998</v>
      </c>
      <c r="M14" s="92"/>
      <c r="N14" s="95"/>
      <c r="O14" s="75"/>
      <c r="P14" s="75"/>
      <c r="Q14" s="75"/>
      <c r="R14" s="75"/>
      <c r="S14" s="75"/>
      <c r="T14" s="95"/>
      <c r="U14" s="96"/>
    </row>
    <row r="15" spans="1:24" ht="25.5" customHeight="1" x14ac:dyDescent="0.25">
      <c r="A15" s="72"/>
      <c r="B15" s="72"/>
      <c r="C15" s="88"/>
      <c r="D15" s="30" t="s">
        <v>4</v>
      </c>
      <c r="E15" s="24">
        <f>SUM(F15:L15)</f>
        <v>0</v>
      </c>
      <c r="F15" s="24">
        <f t="shared" ref="F15:J15" si="3">F18+F21+F27</f>
        <v>0</v>
      </c>
      <c r="G15" s="24">
        <f t="shared" si="3"/>
        <v>0</v>
      </c>
      <c r="H15" s="24">
        <f t="shared" si="3"/>
        <v>0</v>
      </c>
      <c r="I15" s="24">
        <f t="shared" si="3"/>
        <v>0</v>
      </c>
      <c r="J15" s="24">
        <f t="shared" si="3"/>
        <v>0</v>
      </c>
      <c r="K15" s="24">
        <f>K18+J21+K27</f>
        <v>0</v>
      </c>
      <c r="L15" s="24">
        <f>L18+K21+L27</f>
        <v>0</v>
      </c>
      <c r="M15" s="93"/>
      <c r="N15" s="95"/>
      <c r="O15" s="76"/>
      <c r="P15" s="76"/>
      <c r="Q15" s="76"/>
      <c r="R15" s="76"/>
      <c r="S15" s="76"/>
      <c r="T15" s="95"/>
      <c r="U15" s="97"/>
    </row>
    <row r="16" spans="1:24" ht="34.5" customHeight="1" x14ac:dyDescent="0.25">
      <c r="A16" s="72"/>
      <c r="B16" s="72"/>
      <c r="C16" s="88"/>
      <c r="D16" s="30" t="s">
        <v>3</v>
      </c>
      <c r="E16" s="24">
        <f>SUM(F16:L16)</f>
        <v>11399.48</v>
      </c>
      <c r="F16" s="24">
        <f>F19+F22+F25+F28</f>
        <v>1771.7</v>
      </c>
      <c r="G16" s="24">
        <f>G19+G22+G25+G28+G31</f>
        <v>1676.6999999999998</v>
      </c>
      <c r="H16" s="24">
        <f>H19+H22+H25+H28+H31</f>
        <v>1764.36</v>
      </c>
      <c r="I16" s="24">
        <f>I19+I22+I25+I28+I31</f>
        <v>2221.04</v>
      </c>
      <c r="J16" s="24">
        <f>J19+J22+J25+J28+J31</f>
        <v>1659.8200000000002</v>
      </c>
      <c r="K16" s="24">
        <f t="shared" ref="K16:L16" si="4">K19+K22+K25+K28+K31</f>
        <v>1152.9299999999998</v>
      </c>
      <c r="L16" s="24">
        <f t="shared" si="4"/>
        <v>1152.9299999999998</v>
      </c>
      <c r="M16" s="94"/>
      <c r="N16" s="95"/>
      <c r="O16" s="77"/>
      <c r="P16" s="77"/>
      <c r="Q16" s="77"/>
      <c r="R16" s="77"/>
      <c r="S16" s="77"/>
      <c r="T16" s="95"/>
      <c r="U16" s="98"/>
    </row>
    <row r="17" spans="1:21" ht="44.25" customHeight="1" x14ac:dyDescent="0.25">
      <c r="A17" s="88" t="s">
        <v>50</v>
      </c>
      <c r="B17" s="88" t="s">
        <v>23</v>
      </c>
      <c r="C17" s="73" t="s">
        <v>66</v>
      </c>
      <c r="D17" s="21" t="s">
        <v>20</v>
      </c>
      <c r="E17" s="25">
        <f>SUM(E18:E19)</f>
        <v>6566.33</v>
      </c>
      <c r="F17" s="25">
        <f t="shared" ref="F17:L17" si="5">SUM(F18:F19)</f>
        <v>1481</v>
      </c>
      <c r="G17" s="25">
        <f t="shared" si="5"/>
        <v>860</v>
      </c>
      <c r="H17" s="25">
        <f t="shared" si="5"/>
        <v>940.63</v>
      </c>
      <c r="I17" s="25">
        <f t="shared" si="5"/>
        <v>1432.92</v>
      </c>
      <c r="J17" s="25">
        <f t="shared" si="5"/>
        <v>416.32</v>
      </c>
      <c r="K17" s="25">
        <f t="shared" si="5"/>
        <v>717.73</v>
      </c>
      <c r="L17" s="25">
        <f t="shared" si="5"/>
        <v>717.73</v>
      </c>
      <c r="M17" s="64"/>
      <c r="N17" s="67"/>
      <c r="O17" s="57"/>
      <c r="P17" s="57"/>
      <c r="Q17" s="57"/>
      <c r="R17" s="57"/>
      <c r="S17" s="57"/>
      <c r="T17" s="67"/>
      <c r="U17" s="44" t="s">
        <v>23</v>
      </c>
    </row>
    <row r="18" spans="1:21" ht="25.5" customHeight="1" x14ac:dyDescent="0.25">
      <c r="A18" s="72"/>
      <c r="B18" s="72"/>
      <c r="C18" s="73"/>
      <c r="D18" s="21" t="s">
        <v>4</v>
      </c>
      <c r="E18" s="26">
        <f>SUM(F18:L18)</f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70"/>
      <c r="N18" s="67"/>
      <c r="O18" s="58"/>
      <c r="P18" s="58"/>
      <c r="Q18" s="58"/>
      <c r="R18" s="58"/>
      <c r="S18" s="58"/>
      <c r="T18" s="67"/>
      <c r="U18" s="45"/>
    </row>
    <row r="19" spans="1:21" ht="30" customHeight="1" x14ac:dyDescent="0.25">
      <c r="A19" s="72"/>
      <c r="B19" s="72"/>
      <c r="C19" s="73"/>
      <c r="D19" s="21" t="s">
        <v>3</v>
      </c>
      <c r="E19" s="26">
        <f>SUM(F19:L19)</f>
        <v>6566.33</v>
      </c>
      <c r="F19" s="26">
        <v>1481</v>
      </c>
      <c r="G19" s="26">
        <v>860</v>
      </c>
      <c r="H19" s="26">
        <v>940.63</v>
      </c>
      <c r="I19" s="26">
        <v>1432.92</v>
      </c>
      <c r="J19" s="34">
        <v>416.32</v>
      </c>
      <c r="K19" s="26">
        <v>717.73</v>
      </c>
      <c r="L19" s="26">
        <v>717.73</v>
      </c>
      <c r="M19" s="71"/>
      <c r="N19" s="67"/>
      <c r="O19" s="59"/>
      <c r="P19" s="59"/>
      <c r="Q19" s="59"/>
      <c r="R19" s="59"/>
      <c r="S19" s="59"/>
      <c r="T19" s="67"/>
      <c r="U19" s="46"/>
    </row>
    <row r="20" spans="1:21" ht="36" customHeight="1" x14ac:dyDescent="0.25">
      <c r="A20" s="88" t="s">
        <v>51</v>
      </c>
      <c r="B20" s="44" t="s">
        <v>24</v>
      </c>
      <c r="C20" s="73" t="s">
        <v>66</v>
      </c>
      <c r="D20" s="21" t="s">
        <v>20</v>
      </c>
      <c r="E20" s="25">
        <f>SUM(E21:E22)</f>
        <v>2198.2800000000002</v>
      </c>
      <c r="F20" s="25">
        <f t="shared" ref="F20:L20" si="6">SUM(F21:F22)</f>
        <v>174.5</v>
      </c>
      <c r="G20" s="25">
        <f t="shared" si="6"/>
        <v>318.10000000000002</v>
      </c>
      <c r="H20" s="25">
        <f t="shared" si="6"/>
        <v>437.28</v>
      </c>
      <c r="I20" s="25">
        <f t="shared" si="6"/>
        <v>318</v>
      </c>
      <c r="J20" s="35">
        <f t="shared" si="6"/>
        <v>314.39999999999998</v>
      </c>
      <c r="K20" s="25">
        <f>SUM(K21:K22)</f>
        <v>318</v>
      </c>
      <c r="L20" s="25">
        <f t="shared" si="6"/>
        <v>318</v>
      </c>
      <c r="M20" s="64"/>
      <c r="N20" s="67"/>
      <c r="O20" s="57"/>
      <c r="P20" s="57"/>
      <c r="Q20" s="57"/>
      <c r="R20" s="57"/>
      <c r="S20" s="57"/>
      <c r="T20" s="67"/>
      <c r="U20" s="44" t="s">
        <v>24</v>
      </c>
    </row>
    <row r="21" spans="1:21" ht="29.25" customHeight="1" x14ac:dyDescent="0.25">
      <c r="A21" s="72"/>
      <c r="B21" s="45"/>
      <c r="C21" s="73"/>
      <c r="D21" s="21" t="s">
        <v>4</v>
      </c>
      <c r="E21" s="26">
        <f>SUM(F21:J21)</f>
        <v>0</v>
      </c>
      <c r="F21" s="26">
        <v>0</v>
      </c>
      <c r="G21" s="26">
        <v>0</v>
      </c>
      <c r="H21" s="26">
        <v>0</v>
      </c>
      <c r="I21" s="26">
        <v>0</v>
      </c>
      <c r="J21" s="36">
        <v>0</v>
      </c>
      <c r="K21" s="26">
        <v>0</v>
      </c>
      <c r="L21" s="26">
        <v>0</v>
      </c>
      <c r="M21" s="70"/>
      <c r="N21" s="67"/>
      <c r="O21" s="58"/>
      <c r="P21" s="58"/>
      <c r="Q21" s="58"/>
      <c r="R21" s="58"/>
      <c r="S21" s="58"/>
      <c r="T21" s="67"/>
      <c r="U21" s="45"/>
    </row>
    <row r="22" spans="1:21" ht="27" customHeight="1" x14ac:dyDescent="0.25">
      <c r="A22" s="72"/>
      <c r="B22" s="46"/>
      <c r="C22" s="73"/>
      <c r="D22" s="21" t="s">
        <v>3</v>
      </c>
      <c r="E22" s="26">
        <f>SUM(F22:L22)</f>
        <v>2198.2800000000002</v>
      </c>
      <c r="F22" s="26">
        <v>174.5</v>
      </c>
      <c r="G22" s="26">
        <v>318.10000000000002</v>
      </c>
      <c r="H22" s="26">
        <v>437.28</v>
      </c>
      <c r="I22" s="26">
        <v>318</v>
      </c>
      <c r="J22" s="36">
        <v>314.39999999999998</v>
      </c>
      <c r="K22" s="26">
        <v>318</v>
      </c>
      <c r="L22" s="26">
        <v>318</v>
      </c>
      <c r="M22" s="71"/>
      <c r="N22" s="67"/>
      <c r="O22" s="59"/>
      <c r="P22" s="59"/>
      <c r="Q22" s="59"/>
      <c r="R22" s="59"/>
      <c r="S22" s="59"/>
      <c r="T22" s="67"/>
      <c r="U22" s="46"/>
    </row>
    <row r="23" spans="1:21" ht="34.5" customHeight="1" x14ac:dyDescent="0.25">
      <c r="A23" s="88" t="s">
        <v>52</v>
      </c>
      <c r="B23" s="74" t="s">
        <v>25</v>
      </c>
      <c r="C23" s="73" t="s">
        <v>66</v>
      </c>
      <c r="D23" s="21" t="s">
        <v>20</v>
      </c>
      <c r="E23" s="25">
        <f>SUM(E24:E25)</f>
        <v>489.20000000000005</v>
      </c>
      <c r="F23" s="25">
        <f t="shared" ref="F23:L23" si="7">SUM(F24:F25)</f>
        <v>116.2</v>
      </c>
      <c r="G23" s="25">
        <f t="shared" si="7"/>
        <v>118.6</v>
      </c>
      <c r="H23" s="25">
        <f t="shared" si="7"/>
        <v>110.2</v>
      </c>
      <c r="I23" s="25">
        <f t="shared" si="7"/>
        <v>44.1</v>
      </c>
      <c r="J23" s="35">
        <f t="shared" si="7"/>
        <v>11.9</v>
      </c>
      <c r="K23" s="25">
        <f t="shared" si="7"/>
        <v>44.1</v>
      </c>
      <c r="L23" s="25">
        <f t="shared" si="7"/>
        <v>44.1</v>
      </c>
      <c r="M23" s="64"/>
      <c r="N23" s="67"/>
      <c r="O23" s="57"/>
      <c r="P23" s="57"/>
      <c r="Q23" s="57"/>
      <c r="R23" s="57"/>
      <c r="S23" s="57"/>
      <c r="T23" s="67"/>
      <c r="U23" s="44" t="s">
        <v>25</v>
      </c>
    </row>
    <row r="24" spans="1:21" ht="31.5" customHeight="1" x14ac:dyDescent="0.25">
      <c r="A24" s="72"/>
      <c r="B24" s="74"/>
      <c r="C24" s="73"/>
      <c r="D24" s="21" t="s">
        <v>4</v>
      </c>
      <c r="E24" s="26">
        <f>SUM(F24:J24)</f>
        <v>0</v>
      </c>
      <c r="F24" s="26">
        <v>0</v>
      </c>
      <c r="G24" s="26">
        <v>0</v>
      </c>
      <c r="H24" s="26">
        <v>0</v>
      </c>
      <c r="I24" s="26">
        <v>0</v>
      </c>
      <c r="J24" s="36">
        <v>0</v>
      </c>
      <c r="K24" s="26">
        <v>0</v>
      </c>
      <c r="L24" s="26">
        <v>0</v>
      </c>
      <c r="M24" s="70"/>
      <c r="N24" s="67"/>
      <c r="O24" s="58"/>
      <c r="P24" s="58"/>
      <c r="Q24" s="58"/>
      <c r="R24" s="58"/>
      <c r="S24" s="58"/>
      <c r="T24" s="67"/>
      <c r="U24" s="45"/>
    </row>
    <row r="25" spans="1:21" ht="30" customHeight="1" x14ac:dyDescent="0.25">
      <c r="A25" s="72"/>
      <c r="B25" s="74"/>
      <c r="C25" s="73"/>
      <c r="D25" s="21" t="s">
        <v>3</v>
      </c>
      <c r="E25" s="26">
        <f>SUM(F25:L25)</f>
        <v>489.20000000000005</v>
      </c>
      <c r="F25" s="26">
        <v>116.2</v>
      </c>
      <c r="G25" s="26">
        <v>118.6</v>
      </c>
      <c r="H25" s="26">
        <v>110.2</v>
      </c>
      <c r="I25" s="26">
        <v>44.1</v>
      </c>
      <c r="J25" s="36">
        <v>11.9</v>
      </c>
      <c r="K25" s="26">
        <v>44.1</v>
      </c>
      <c r="L25" s="26">
        <v>44.1</v>
      </c>
      <c r="M25" s="71"/>
      <c r="N25" s="67"/>
      <c r="O25" s="59"/>
      <c r="P25" s="59"/>
      <c r="Q25" s="59"/>
      <c r="R25" s="59"/>
      <c r="S25" s="59"/>
      <c r="T25" s="67"/>
      <c r="U25" s="46"/>
    </row>
    <row r="26" spans="1:21" customFormat="1" ht="34.5" customHeight="1" x14ac:dyDescent="0.25">
      <c r="A26" s="88" t="s">
        <v>53</v>
      </c>
      <c r="B26" s="74" t="s">
        <v>61</v>
      </c>
      <c r="C26" s="73" t="s">
        <v>66</v>
      </c>
      <c r="D26" s="21" t="s">
        <v>20</v>
      </c>
      <c r="E26" s="25">
        <f>SUM(E27:E28)</f>
        <v>224.89999999999998</v>
      </c>
      <c r="F26" s="25">
        <f t="shared" ref="F26:L26" si="8">SUM(F27:F28)</f>
        <v>0</v>
      </c>
      <c r="G26" s="25">
        <f t="shared" si="8"/>
        <v>0</v>
      </c>
      <c r="H26" s="25">
        <f t="shared" si="8"/>
        <v>0</v>
      </c>
      <c r="I26" s="25">
        <f t="shared" si="8"/>
        <v>73.099999999999994</v>
      </c>
      <c r="J26" s="35">
        <f t="shared" si="8"/>
        <v>5.6</v>
      </c>
      <c r="K26" s="25">
        <f t="shared" si="8"/>
        <v>73.099999999999994</v>
      </c>
      <c r="L26" s="25">
        <f t="shared" si="8"/>
        <v>73.099999999999994</v>
      </c>
      <c r="M26" s="64"/>
      <c r="N26" s="67"/>
      <c r="O26" s="57"/>
      <c r="P26" s="57"/>
      <c r="Q26" s="57"/>
      <c r="R26" s="57"/>
      <c r="S26" s="57"/>
      <c r="T26" s="67"/>
      <c r="U26" s="44" t="s">
        <v>62</v>
      </c>
    </row>
    <row r="27" spans="1:21" customFormat="1" ht="31.5" customHeight="1" x14ac:dyDescent="0.25">
      <c r="A27" s="72"/>
      <c r="B27" s="74"/>
      <c r="C27" s="73"/>
      <c r="D27" s="21" t="s">
        <v>4</v>
      </c>
      <c r="E27" s="26">
        <f>SUM(F27:J27)</f>
        <v>0</v>
      </c>
      <c r="F27" s="26">
        <v>0</v>
      </c>
      <c r="G27" s="26">
        <v>0</v>
      </c>
      <c r="H27" s="26">
        <v>0</v>
      </c>
      <c r="I27" s="26">
        <v>0</v>
      </c>
      <c r="J27" s="36">
        <v>0</v>
      </c>
      <c r="K27" s="26">
        <v>0</v>
      </c>
      <c r="L27" s="26">
        <v>0</v>
      </c>
      <c r="M27" s="70"/>
      <c r="N27" s="67"/>
      <c r="O27" s="58"/>
      <c r="P27" s="58"/>
      <c r="Q27" s="58"/>
      <c r="R27" s="58"/>
      <c r="S27" s="58"/>
      <c r="T27" s="67"/>
      <c r="U27" s="45"/>
    </row>
    <row r="28" spans="1:21" customFormat="1" ht="30" customHeight="1" x14ac:dyDescent="0.25">
      <c r="A28" s="72"/>
      <c r="B28" s="74"/>
      <c r="C28" s="73"/>
      <c r="D28" s="21" t="s">
        <v>3</v>
      </c>
      <c r="E28" s="26">
        <f>SUM(F28:L28)</f>
        <v>224.89999999999998</v>
      </c>
      <c r="F28" s="26">
        <v>0</v>
      </c>
      <c r="G28" s="26">
        <v>0</v>
      </c>
      <c r="H28" s="26">
        <v>0</v>
      </c>
      <c r="I28" s="26">
        <v>73.099999999999994</v>
      </c>
      <c r="J28" s="36">
        <v>5.6</v>
      </c>
      <c r="K28" s="26">
        <v>73.099999999999994</v>
      </c>
      <c r="L28" s="26">
        <v>73.099999999999994</v>
      </c>
      <c r="M28" s="71"/>
      <c r="N28" s="67"/>
      <c r="O28" s="59"/>
      <c r="P28" s="59"/>
      <c r="Q28" s="59"/>
      <c r="R28" s="59"/>
      <c r="S28" s="59"/>
      <c r="T28" s="67"/>
      <c r="U28" s="46"/>
    </row>
    <row r="29" spans="1:21" ht="45.75" customHeight="1" x14ac:dyDescent="0.25">
      <c r="A29" s="81" t="s">
        <v>60</v>
      </c>
      <c r="B29" s="44" t="s">
        <v>28</v>
      </c>
      <c r="C29" s="84" t="s">
        <v>66</v>
      </c>
      <c r="D29" s="21" t="s">
        <v>20</v>
      </c>
      <c r="E29" s="26">
        <f>SUM(E30:E31)</f>
        <v>1920.77</v>
      </c>
      <c r="F29" s="26">
        <f t="shared" ref="F29:L29" si="9">SUM(F30:F31)</f>
        <v>0</v>
      </c>
      <c r="G29" s="26">
        <f t="shared" si="9"/>
        <v>380</v>
      </c>
      <c r="H29" s="26">
        <f t="shared" si="9"/>
        <v>276.25</v>
      </c>
      <c r="I29" s="26">
        <f t="shared" si="9"/>
        <v>352.92</v>
      </c>
      <c r="J29" s="26">
        <f t="shared" si="9"/>
        <v>911.6</v>
      </c>
      <c r="K29" s="26">
        <f t="shared" si="9"/>
        <v>0</v>
      </c>
      <c r="L29" s="26">
        <f t="shared" si="9"/>
        <v>0</v>
      </c>
      <c r="M29" s="87"/>
      <c r="N29" s="57"/>
      <c r="O29" s="57"/>
      <c r="P29" s="57"/>
      <c r="Q29" s="57"/>
      <c r="R29" s="57"/>
      <c r="S29" s="57"/>
      <c r="T29" s="57"/>
      <c r="U29" s="44" t="s">
        <v>28</v>
      </c>
    </row>
    <row r="30" spans="1:21" ht="30" customHeight="1" x14ac:dyDescent="0.25">
      <c r="A30" s="82"/>
      <c r="B30" s="45"/>
      <c r="C30" s="85"/>
      <c r="D30" s="21" t="s">
        <v>4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70"/>
      <c r="N30" s="58"/>
      <c r="O30" s="58"/>
      <c r="P30" s="58"/>
      <c r="Q30" s="58"/>
      <c r="R30" s="58"/>
      <c r="S30" s="58"/>
      <c r="T30" s="58"/>
      <c r="U30" s="45"/>
    </row>
    <row r="31" spans="1:21" ht="27" customHeight="1" x14ac:dyDescent="0.25">
      <c r="A31" s="83"/>
      <c r="B31" s="46"/>
      <c r="C31" s="86"/>
      <c r="D31" s="21" t="s">
        <v>3</v>
      </c>
      <c r="E31" s="26">
        <f>SUM(F31:L31)</f>
        <v>1920.77</v>
      </c>
      <c r="F31" s="26">
        <v>0</v>
      </c>
      <c r="G31" s="26">
        <v>380</v>
      </c>
      <c r="H31" s="26">
        <v>276.25</v>
      </c>
      <c r="I31" s="26">
        <v>352.92</v>
      </c>
      <c r="J31" s="26">
        <v>911.6</v>
      </c>
      <c r="K31" s="26">
        <v>0</v>
      </c>
      <c r="L31" s="26">
        <v>0</v>
      </c>
      <c r="M31" s="71"/>
      <c r="N31" s="59"/>
      <c r="O31" s="59"/>
      <c r="P31" s="59"/>
      <c r="Q31" s="59"/>
      <c r="R31" s="59"/>
      <c r="S31" s="59"/>
      <c r="T31" s="59"/>
      <c r="U31" s="46"/>
    </row>
    <row r="32" spans="1:21" ht="39" customHeight="1" x14ac:dyDescent="0.25">
      <c r="A32" s="43" t="s">
        <v>26</v>
      </c>
      <c r="B32" s="43" t="s">
        <v>27</v>
      </c>
      <c r="C32" s="43" t="s">
        <v>66</v>
      </c>
      <c r="D32" s="29" t="s">
        <v>20</v>
      </c>
      <c r="E32" s="22">
        <f>SUM(E33:E34)</f>
        <v>5277.97</v>
      </c>
      <c r="F32" s="22">
        <f t="shared" ref="F32:L32" si="10">SUM(F33:F34)</f>
        <v>995.88</v>
      </c>
      <c r="G32" s="22">
        <f t="shared" si="10"/>
        <v>778.11</v>
      </c>
      <c r="H32" s="22">
        <f t="shared" si="10"/>
        <v>674.14</v>
      </c>
      <c r="I32" s="22">
        <f t="shared" si="10"/>
        <v>802.5</v>
      </c>
      <c r="J32" s="22">
        <f t="shared" si="10"/>
        <v>638.34</v>
      </c>
      <c r="K32" s="22">
        <f t="shared" si="10"/>
        <v>694.5</v>
      </c>
      <c r="L32" s="22">
        <f t="shared" si="10"/>
        <v>694.5</v>
      </c>
      <c r="M32" s="78"/>
      <c r="N32" s="74"/>
      <c r="O32" s="44"/>
      <c r="P32" s="44"/>
      <c r="Q32" s="44"/>
      <c r="R32" s="44"/>
      <c r="S32" s="44"/>
      <c r="T32" s="74"/>
      <c r="U32" s="75"/>
    </row>
    <row r="33" spans="1:21" ht="33" customHeight="1" x14ac:dyDescent="0.25">
      <c r="A33" s="72"/>
      <c r="B33" s="72"/>
      <c r="C33" s="43"/>
      <c r="D33" s="29" t="s">
        <v>4</v>
      </c>
      <c r="E33" s="31">
        <f>SUM(F33:J33)</f>
        <v>0</v>
      </c>
      <c r="F33" s="31">
        <f>F36+F39+F360</f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79"/>
      <c r="N33" s="74"/>
      <c r="O33" s="45"/>
      <c r="P33" s="45"/>
      <c r="Q33" s="45"/>
      <c r="R33" s="45"/>
      <c r="S33" s="45"/>
      <c r="T33" s="74"/>
      <c r="U33" s="76"/>
    </row>
    <row r="34" spans="1:21" ht="38.25" customHeight="1" x14ac:dyDescent="0.25">
      <c r="A34" s="72"/>
      <c r="B34" s="72"/>
      <c r="C34" s="43"/>
      <c r="D34" s="29" t="s">
        <v>3</v>
      </c>
      <c r="E34" s="31">
        <f>SUM(F34:L34)</f>
        <v>5277.97</v>
      </c>
      <c r="F34" s="31">
        <f t="shared" ref="F34:J34" si="11">F37+F40+F43+F46</f>
        <v>995.88</v>
      </c>
      <c r="G34" s="31">
        <f t="shared" si="11"/>
        <v>778.11</v>
      </c>
      <c r="H34" s="31">
        <f t="shared" si="11"/>
        <v>674.14</v>
      </c>
      <c r="I34" s="31">
        <f t="shared" si="11"/>
        <v>802.5</v>
      </c>
      <c r="J34" s="31">
        <f t="shared" si="11"/>
        <v>638.34</v>
      </c>
      <c r="K34" s="31">
        <f>K37+K40+K43+K46</f>
        <v>694.5</v>
      </c>
      <c r="L34" s="31">
        <f>K37+L40+L43+L46</f>
        <v>694.5</v>
      </c>
      <c r="M34" s="80"/>
      <c r="N34" s="74"/>
      <c r="O34" s="46"/>
      <c r="P34" s="46"/>
      <c r="Q34" s="46"/>
      <c r="R34" s="46"/>
      <c r="S34" s="46"/>
      <c r="T34" s="74"/>
      <c r="U34" s="77"/>
    </row>
    <row r="35" spans="1:21" ht="35.25" customHeight="1" x14ac:dyDescent="0.25">
      <c r="A35" s="43" t="s">
        <v>54</v>
      </c>
      <c r="B35" s="44" t="s">
        <v>23</v>
      </c>
      <c r="C35" s="73" t="s">
        <v>66</v>
      </c>
      <c r="D35" s="21" t="s">
        <v>20</v>
      </c>
      <c r="E35" s="25">
        <f>SUM(E36:E37)</f>
        <v>2785.9300000000003</v>
      </c>
      <c r="F35" s="25">
        <f t="shared" ref="F35:L35" si="12">SUM(F36:F37)</f>
        <v>410</v>
      </c>
      <c r="G35" s="25">
        <f t="shared" si="12"/>
        <v>272.19</v>
      </c>
      <c r="H35" s="25">
        <f t="shared" si="12"/>
        <v>430</v>
      </c>
      <c r="I35" s="25">
        <f t="shared" si="12"/>
        <v>438</v>
      </c>
      <c r="J35" s="25">
        <f t="shared" si="12"/>
        <v>375.74</v>
      </c>
      <c r="K35" s="25">
        <f>SUM(K36:K37)</f>
        <v>430</v>
      </c>
      <c r="L35" s="25">
        <f t="shared" si="12"/>
        <v>430</v>
      </c>
      <c r="M35" s="64"/>
      <c r="N35" s="67"/>
      <c r="O35" s="57"/>
      <c r="P35" s="57"/>
      <c r="Q35" s="57"/>
      <c r="R35" s="57"/>
      <c r="S35" s="57"/>
      <c r="T35" s="67"/>
      <c r="U35" s="44" t="s">
        <v>23</v>
      </c>
    </row>
    <row r="36" spans="1:21" ht="29.25" customHeight="1" x14ac:dyDescent="0.25">
      <c r="A36" s="72"/>
      <c r="B36" s="45"/>
      <c r="C36" s="73"/>
      <c r="D36" s="21" t="s">
        <v>4</v>
      </c>
      <c r="E36" s="26">
        <f>SUM(F36:J36)</f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70"/>
      <c r="N36" s="67"/>
      <c r="O36" s="58"/>
      <c r="P36" s="58"/>
      <c r="Q36" s="58"/>
      <c r="R36" s="58"/>
      <c r="S36" s="58"/>
      <c r="T36" s="67"/>
      <c r="U36" s="45"/>
    </row>
    <row r="37" spans="1:21" ht="30.75" customHeight="1" x14ac:dyDescent="0.25">
      <c r="A37" s="72"/>
      <c r="B37" s="46"/>
      <c r="C37" s="73"/>
      <c r="D37" s="21" t="s">
        <v>3</v>
      </c>
      <c r="E37" s="26">
        <f>SUM(F37:L37)</f>
        <v>2785.9300000000003</v>
      </c>
      <c r="F37" s="26">
        <v>410</v>
      </c>
      <c r="G37" s="26">
        <v>272.19</v>
      </c>
      <c r="H37" s="26">
        <v>430</v>
      </c>
      <c r="I37" s="26">
        <v>438</v>
      </c>
      <c r="J37" s="26">
        <v>375.74</v>
      </c>
      <c r="K37" s="26">
        <v>430</v>
      </c>
      <c r="L37" s="26">
        <v>430</v>
      </c>
      <c r="M37" s="71"/>
      <c r="N37" s="67"/>
      <c r="O37" s="59"/>
      <c r="P37" s="59"/>
      <c r="Q37" s="59"/>
      <c r="R37" s="59"/>
      <c r="S37" s="59"/>
      <c r="T37" s="67"/>
      <c r="U37" s="46"/>
    </row>
    <row r="38" spans="1:21" ht="30" customHeight="1" x14ac:dyDescent="0.25">
      <c r="A38" s="43" t="s">
        <v>55</v>
      </c>
      <c r="B38" s="44" t="s">
        <v>24</v>
      </c>
      <c r="C38" s="73" t="s">
        <v>66</v>
      </c>
      <c r="D38" s="21" t="s">
        <v>20</v>
      </c>
      <c r="E38" s="25">
        <f>SUM(E39:E40)</f>
        <v>250.20000000000002</v>
      </c>
      <c r="F38" s="25">
        <f t="shared" ref="F38:L38" si="13">SUM(F39:F40)</f>
        <v>39</v>
      </c>
      <c r="G38" s="25">
        <f t="shared" si="13"/>
        <v>35.4</v>
      </c>
      <c r="H38" s="25">
        <f t="shared" si="13"/>
        <v>35.700000000000003</v>
      </c>
      <c r="I38" s="25">
        <f t="shared" si="13"/>
        <v>35.5</v>
      </c>
      <c r="J38" s="25">
        <f t="shared" si="13"/>
        <v>33.6</v>
      </c>
      <c r="K38" s="25">
        <f t="shared" si="13"/>
        <v>35.5</v>
      </c>
      <c r="L38" s="25">
        <f t="shared" si="13"/>
        <v>35.5</v>
      </c>
      <c r="M38" s="64"/>
      <c r="N38" s="67"/>
      <c r="O38" s="57"/>
      <c r="P38" s="57"/>
      <c r="Q38" s="57"/>
      <c r="R38" s="57"/>
      <c r="S38" s="57"/>
      <c r="T38" s="67"/>
      <c r="U38" s="44" t="s">
        <v>24</v>
      </c>
    </row>
    <row r="39" spans="1:21" ht="24.75" customHeight="1" x14ac:dyDescent="0.25">
      <c r="A39" s="72"/>
      <c r="B39" s="45"/>
      <c r="C39" s="73"/>
      <c r="D39" s="21" t="s">
        <v>4</v>
      </c>
      <c r="E39" s="26">
        <f>SUM(F39:J39)</f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70"/>
      <c r="N39" s="67"/>
      <c r="O39" s="58"/>
      <c r="P39" s="58"/>
      <c r="Q39" s="58"/>
      <c r="R39" s="58"/>
      <c r="S39" s="58"/>
      <c r="T39" s="67"/>
      <c r="U39" s="45"/>
    </row>
    <row r="40" spans="1:21" ht="19.5" customHeight="1" x14ac:dyDescent="0.25">
      <c r="A40" s="72"/>
      <c r="B40" s="46"/>
      <c r="C40" s="73"/>
      <c r="D40" s="21" t="s">
        <v>3</v>
      </c>
      <c r="E40" s="26">
        <f>SUM(F40:L40)</f>
        <v>250.20000000000002</v>
      </c>
      <c r="F40" s="26">
        <v>39</v>
      </c>
      <c r="G40" s="26">
        <v>35.4</v>
      </c>
      <c r="H40" s="26">
        <v>35.700000000000003</v>
      </c>
      <c r="I40" s="26">
        <v>35.5</v>
      </c>
      <c r="J40" s="36">
        <v>33.6</v>
      </c>
      <c r="K40" s="26">
        <v>35.5</v>
      </c>
      <c r="L40" s="26">
        <v>35.5</v>
      </c>
      <c r="M40" s="71"/>
      <c r="N40" s="67"/>
      <c r="O40" s="59"/>
      <c r="P40" s="59"/>
      <c r="Q40" s="59"/>
      <c r="R40" s="59"/>
      <c r="S40" s="59"/>
      <c r="T40" s="67"/>
      <c r="U40" s="46"/>
    </row>
    <row r="41" spans="1:21" ht="24.75" customHeight="1" x14ac:dyDescent="0.25">
      <c r="A41" s="43" t="s">
        <v>56</v>
      </c>
      <c r="B41" s="44" t="s">
        <v>25</v>
      </c>
      <c r="C41" s="73" t="s">
        <v>66</v>
      </c>
      <c r="D41" s="21" t="s">
        <v>20</v>
      </c>
      <c r="E41" s="25">
        <f>SUM(E42:E43)</f>
        <v>209.6</v>
      </c>
      <c r="F41" s="25">
        <f t="shared" ref="F41:L41" si="14">SUM(F42:F43)</f>
        <v>30</v>
      </c>
      <c r="G41" s="25">
        <f t="shared" si="14"/>
        <v>27.6</v>
      </c>
      <c r="H41" s="25">
        <f t="shared" si="14"/>
        <v>36</v>
      </c>
      <c r="I41" s="25">
        <f t="shared" si="14"/>
        <v>29</v>
      </c>
      <c r="J41" s="35">
        <f t="shared" si="14"/>
        <v>29</v>
      </c>
      <c r="K41" s="25">
        <f t="shared" si="14"/>
        <v>29</v>
      </c>
      <c r="L41" s="25">
        <f t="shared" si="14"/>
        <v>29</v>
      </c>
      <c r="M41" s="64"/>
      <c r="N41" s="67"/>
      <c r="O41" s="57"/>
      <c r="P41" s="57"/>
      <c r="Q41" s="57"/>
      <c r="R41" s="57"/>
      <c r="S41" s="57"/>
      <c r="T41" s="67"/>
      <c r="U41" s="44" t="s">
        <v>25</v>
      </c>
    </row>
    <row r="42" spans="1:21" ht="27.75" customHeight="1" x14ac:dyDescent="0.25">
      <c r="A42" s="72"/>
      <c r="B42" s="45"/>
      <c r="C42" s="73"/>
      <c r="D42" s="21" t="s">
        <v>4</v>
      </c>
      <c r="E42" s="26">
        <f>SUM(F42:J42)</f>
        <v>0</v>
      </c>
      <c r="F42" s="26">
        <v>0</v>
      </c>
      <c r="G42" s="26">
        <v>0</v>
      </c>
      <c r="H42" s="26">
        <v>0</v>
      </c>
      <c r="I42" s="26">
        <v>0</v>
      </c>
      <c r="J42" s="36">
        <v>0</v>
      </c>
      <c r="K42" s="26">
        <v>0</v>
      </c>
      <c r="L42" s="26">
        <v>0</v>
      </c>
      <c r="M42" s="70"/>
      <c r="N42" s="67"/>
      <c r="O42" s="58"/>
      <c r="P42" s="58"/>
      <c r="Q42" s="58"/>
      <c r="R42" s="58"/>
      <c r="S42" s="58"/>
      <c r="T42" s="67"/>
      <c r="U42" s="45"/>
    </row>
    <row r="43" spans="1:21" ht="25.5" customHeight="1" x14ac:dyDescent="0.25">
      <c r="A43" s="72"/>
      <c r="B43" s="46"/>
      <c r="C43" s="73"/>
      <c r="D43" s="21" t="s">
        <v>3</v>
      </c>
      <c r="E43" s="26">
        <f>SUM(F43:L43)</f>
        <v>209.6</v>
      </c>
      <c r="F43" s="26">
        <v>30</v>
      </c>
      <c r="G43" s="26">
        <v>27.6</v>
      </c>
      <c r="H43" s="26">
        <v>36</v>
      </c>
      <c r="I43" s="26">
        <v>29</v>
      </c>
      <c r="J43" s="36">
        <v>29</v>
      </c>
      <c r="K43" s="26">
        <v>29</v>
      </c>
      <c r="L43" s="26">
        <v>29</v>
      </c>
      <c r="M43" s="71"/>
      <c r="N43" s="67"/>
      <c r="O43" s="59"/>
      <c r="P43" s="59"/>
      <c r="Q43" s="59"/>
      <c r="R43" s="59"/>
      <c r="S43" s="59"/>
      <c r="T43" s="67"/>
      <c r="U43" s="46"/>
    </row>
    <row r="44" spans="1:21" ht="30" customHeight="1" x14ac:dyDescent="0.25">
      <c r="A44" s="43" t="s">
        <v>57</v>
      </c>
      <c r="B44" s="44" t="s">
        <v>28</v>
      </c>
      <c r="C44" s="73" t="s">
        <v>66</v>
      </c>
      <c r="D44" s="21" t="s">
        <v>20</v>
      </c>
      <c r="E44" s="25">
        <f>SUM(E45:E46)</f>
        <v>2032.24</v>
      </c>
      <c r="F44" s="25">
        <f t="shared" ref="F44:J44" si="15">SUM(F45:F46)</f>
        <v>516.88</v>
      </c>
      <c r="G44" s="25">
        <f t="shared" si="15"/>
        <v>442.92</v>
      </c>
      <c r="H44" s="25">
        <f>SUM(H45:H46)</f>
        <v>172.44</v>
      </c>
      <c r="I44" s="25">
        <f t="shared" si="15"/>
        <v>300</v>
      </c>
      <c r="J44" s="35">
        <f t="shared" si="15"/>
        <v>200</v>
      </c>
      <c r="K44" s="25">
        <f>SUM(K45:K46)</f>
        <v>200</v>
      </c>
      <c r="L44" s="25">
        <f>SUM(L45:L46)</f>
        <v>200</v>
      </c>
      <c r="M44" s="64"/>
      <c r="N44" s="67"/>
      <c r="O44" s="57"/>
      <c r="P44" s="57"/>
      <c r="Q44" s="57"/>
      <c r="R44" s="57"/>
      <c r="S44" s="57"/>
      <c r="T44" s="67"/>
      <c r="U44" s="44" t="s">
        <v>28</v>
      </c>
    </row>
    <row r="45" spans="1:21" ht="24.75" customHeight="1" x14ac:dyDescent="0.25">
      <c r="A45" s="72"/>
      <c r="B45" s="45"/>
      <c r="C45" s="73"/>
      <c r="D45" s="21" t="s">
        <v>4</v>
      </c>
      <c r="E45" s="26">
        <f>SUM(F45:J45)</f>
        <v>0</v>
      </c>
      <c r="F45" s="26">
        <v>0</v>
      </c>
      <c r="G45" s="26">
        <v>0</v>
      </c>
      <c r="H45" s="26">
        <v>0</v>
      </c>
      <c r="I45" s="26">
        <v>0</v>
      </c>
      <c r="J45" s="36">
        <v>0</v>
      </c>
      <c r="K45" s="26">
        <v>0</v>
      </c>
      <c r="L45" s="26">
        <v>0</v>
      </c>
      <c r="M45" s="70"/>
      <c r="N45" s="67"/>
      <c r="O45" s="58"/>
      <c r="P45" s="58"/>
      <c r="Q45" s="58"/>
      <c r="R45" s="58"/>
      <c r="S45" s="58"/>
      <c r="T45" s="67"/>
      <c r="U45" s="45"/>
    </row>
    <row r="46" spans="1:21" ht="24" customHeight="1" x14ac:dyDescent="0.25">
      <c r="A46" s="72"/>
      <c r="B46" s="46"/>
      <c r="C46" s="73"/>
      <c r="D46" s="21" t="s">
        <v>3</v>
      </c>
      <c r="E46" s="26">
        <f>SUM(F46:L46)</f>
        <v>2032.24</v>
      </c>
      <c r="F46" s="26">
        <v>516.88</v>
      </c>
      <c r="G46" s="26">
        <v>442.92</v>
      </c>
      <c r="H46" s="26">
        <v>172.44</v>
      </c>
      <c r="I46" s="26">
        <v>300</v>
      </c>
      <c r="J46" s="36">
        <v>200</v>
      </c>
      <c r="K46" s="26">
        <v>200</v>
      </c>
      <c r="L46" s="26">
        <v>200</v>
      </c>
      <c r="M46" s="71"/>
      <c r="N46" s="67"/>
      <c r="O46" s="59"/>
      <c r="P46" s="59"/>
      <c r="Q46" s="59"/>
      <c r="R46" s="59"/>
      <c r="S46" s="59"/>
      <c r="T46" s="67"/>
      <c r="U46" s="46"/>
    </row>
    <row r="47" spans="1:21" ht="34.5" customHeight="1" x14ac:dyDescent="0.25">
      <c r="A47" s="43" t="s">
        <v>29</v>
      </c>
      <c r="B47" s="68" t="s">
        <v>30</v>
      </c>
      <c r="C47" s="69" t="s">
        <v>66</v>
      </c>
      <c r="D47" s="29" t="s">
        <v>20</v>
      </c>
      <c r="E47" s="22">
        <f t="shared" ref="E47:L47" si="16">SUM(E48:E49)</f>
        <v>159.12</v>
      </c>
      <c r="F47" s="22">
        <f t="shared" si="16"/>
        <v>4.62</v>
      </c>
      <c r="G47" s="22">
        <f t="shared" si="16"/>
        <v>4.8100000000000005</v>
      </c>
      <c r="H47" s="22">
        <f t="shared" si="16"/>
        <v>30.7</v>
      </c>
      <c r="I47" s="22">
        <f t="shared" si="16"/>
        <v>36.18</v>
      </c>
      <c r="J47" s="37">
        <f t="shared" si="16"/>
        <v>16.53</v>
      </c>
      <c r="K47" s="22">
        <f t="shared" si="16"/>
        <v>33.14</v>
      </c>
      <c r="L47" s="22">
        <f t="shared" si="16"/>
        <v>33.14</v>
      </c>
      <c r="M47" s="64"/>
      <c r="N47" s="67"/>
      <c r="O47" s="57"/>
      <c r="P47" s="57"/>
      <c r="Q47" s="57"/>
      <c r="R47" s="57"/>
      <c r="S47" s="57"/>
      <c r="T47" s="67"/>
      <c r="U47" s="44" t="s">
        <v>23</v>
      </c>
    </row>
    <row r="48" spans="1:21" ht="24.75" customHeight="1" x14ac:dyDescent="0.25">
      <c r="A48" s="43"/>
      <c r="B48" s="68"/>
      <c r="C48" s="69"/>
      <c r="D48" s="29" t="s">
        <v>4</v>
      </c>
      <c r="E48" s="27">
        <f>SUM(F48:L48)</f>
        <v>152.31</v>
      </c>
      <c r="F48" s="27">
        <v>4.3899999999999997</v>
      </c>
      <c r="G48" s="27">
        <v>4.57</v>
      </c>
      <c r="H48" s="27">
        <v>29.16</v>
      </c>
      <c r="I48" s="27">
        <v>34.61</v>
      </c>
      <c r="J48" s="38">
        <v>16.36</v>
      </c>
      <c r="K48" s="27">
        <v>31.61</v>
      </c>
      <c r="L48" s="27">
        <v>31.61</v>
      </c>
      <c r="M48" s="70"/>
      <c r="N48" s="67"/>
      <c r="O48" s="58"/>
      <c r="P48" s="58"/>
      <c r="Q48" s="58"/>
      <c r="R48" s="58"/>
      <c r="S48" s="58"/>
      <c r="T48" s="67"/>
      <c r="U48" s="45"/>
    </row>
    <row r="49" spans="1:21" ht="26.25" customHeight="1" x14ac:dyDescent="0.25">
      <c r="A49" s="43"/>
      <c r="B49" s="68"/>
      <c r="C49" s="69"/>
      <c r="D49" s="29" t="s">
        <v>3</v>
      </c>
      <c r="E49" s="27">
        <f>SUM(F49:L49)</f>
        <v>6.8100000000000005</v>
      </c>
      <c r="F49" s="27">
        <v>0.23</v>
      </c>
      <c r="G49" s="27">
        <v>0.24</v>
      </c>
      <c r="H49" s="27">
        <v>1.54</v>
      </c>
      <c r="I49" s="27">
        <v>1.57</v>
      </c>
      <c r="J49" s="38">
        <v>0.17</v>
      </c>
      <c r="K49" s="27">
        <v>1.53</v>
      </c>
      <c r="L49" s="27">
        <v>1.53</v>
      </c>
      <c r="M49" s="71"/>
      <c r="N49" s="67"/>
      <c r="O49" s="59"/>
      <c r="P49" s="59"/>
      <c r="Q49" s="59"/>
      <c r="R49" s="59"/>
      <c r="S49" s="59"/>
      <c r="T49" s="67"/>
      <c r="U49" s="46"/>
    </row>
    <row r="50" spans="1:21" ht="34.5" customHeight="1" x14ac:dyDescent="0.25">
      <c r="A50" s="43" t="s">
        <v>31</v>
      </c>
      <c r="B50" s="68" t="s">
        <v>44</v>
      </c>
      <c r="C50" s="69" t="s">
        <v>66</v>
      </c>
      <c r="D50" s="29" t="s">
        <v>20</v>
      </c>
      <c r="E50" s="22">
        <f t="shared" ref="E50:L50" si="17">SUM(E51:E52)</f>
        <v>1734.5</v>
      </c>
      <c r="F50" s="22">
        <f t="shared" si="17"/>
        <v>952.5</v>
      </c>
      <c r="G50" s="22">
        <f t="shared" si="17"/>
        <v>782</v>
      </c>
      <c r="H50" s="22">
        <f t="shared" si="17"/>
        <v>0</v>
      </c>
      <c r="I50" s="22">
        <f t="shared" si="17"/>
        <v>0</v>
      </c>
      <c r="J50" s="22">
        <f t="shared" si="17"/>
        <v>0</v>
      </c>
      <c r="K50" s="22">
        <f t="shared" si="17"/>
        <v>0</v>
      </c>
      <c r="L50" s="22">
        <f t="shared" si="17"/>
        <v>0</v>
      </c>
      <c r="M50" s="64"/>
      <c r="N50" s="67"/>
      <c r="O50" s="57"/>
      <c r="P50" s="57"/>
      <c r="Q50" s="57"/>
      <c r="R50" s="57"/>
      <c r="S50" s="57"/>
      <c r="T50" s="67"/>
      <c r="U50" s="44" t="s">
        <v>28</v>
      </c>
    </row>
    <row r="51" spans="1:21" ht="21.75" customHeight="1" x14ac:dyDescent="0.25">
      <c r="A51" s="43"/>
      <c r="B51" s="68"/>
      <c r="C51" s="69"/>
      <c r="D51" s="29" t="s">
        <v>4</v>
      </c>
      <c r="E51" s="27">
        <f>SUM(F51:J51)</f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70"/>
      <c r="N51" s="67"/>
      <c r="O51" s="58"/>
      <c r="P51" s="58"/>
      <c r="Q51" s="58"/>
      <c r="R51" s="58"/>
      <c r="S51" s="58"/>
      <c r="T51" s="67"/>
      <c r="U51" s="45"/>
    </row>
    <row r="52" spans="1:21" ht="30" customHeight="1" x14ac:dyDescent="0.25">
      <c r="A52" s="43"/>
      <c r="B52" s="68"/>
      <c r="C52" s="69"/>
      <c r="D52" s="29" t="s">
        <v>3</v>
      </c>
      <c r="E52" s="27">
        <f>SUM(F52:L52)</f>
        <v>1734.5</v>
      </c>
      <c r="F52" s="27">
        <f>952.5</f>
        <v>952.5</v>
      </c>
      <c r="G52" s="27">
        <f>782</f>
        <v>782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71"/>
      <c r="N52" s="67"/>
      <c r="O52" s="59"/>
      <c r="P52" s="59"/>
      <c r="Q52" s="59"/>
      <c r="R52" s="59"/>
      <c r="S52" s="59"/>
      <c r="T52" s="67"/>
      <c r="U52" s="46"/>
    </row>
    <row r="53" spans="1:21" ht="33" customHeight="1" x14ac:dyDescent="0.25">
      <c r="A53" s="43" t="s">
        <v>45</v>
      </c>
      <c r="B53" s="68" t="s">
        <v>46</v>
      </c>
      <c r="C53" s="69" t="s">
        <v>66</v>
      </c>
      <c r="D53" s="29" t="s">
        <v>20</v>
      </c>
      <c r="E53" s="22">
        <f t="shared" ref="E53:L53" si="18">SUM(E54:E55)</f>
        <v>77</v>
      </c>
      <c r="F53" s="22">
        <f t="shared" si="18"/>
        <v>77</v>
      </c>
      <c r="G53" s="22">
        <f t="shared" si="18"/>
        <v>0</v>
      </c>
      <c r="H53" s="22">
        <f t="shared" si="18"/>
        <v>0</v>
      </c>
      <c r="I53" s="22">
        <f t="shared" si="18"/>
        <v>0</v>
      </c>
      <c r="J53" s="22">
        <f t="shared" si="18"/>
        <v>0</v>
      </c>
      <c r="K53" s="22">
        <f t="shared" si="18"/>
        <v>0</v>
      </c>
      <c r="L53" s="22">
        <f t="shared" si="18"/>
        <v>0</v>
      </c>
      <c r="M53" s="64"/>
      <c r="N53" s="67"/>
      <c r="O53" s="57"/>
      <c r="P53" s="57"/>
      <c r="Q53" s="57"/>
      <c r="R53" s="57"/>
      <c r="S53" s="57"/>
      <c r="T53" s="67"/>
      <c r="U53" s="44" t="s">
        <v>49</v>
      </c>
    </row>
    <row r="54" spans="1:21" ht="21.75" customHeight="1" x14ac:dyDescent="0.25">
      <c r="A54" s="43"/>
      <c r="B54" s="68"/>
      <c r="C54" s="69"/>
      <c r="D54" s="29" t="s">
        <v>4</v>
      </c>
      <c r="E54" s="27">
        <f>SUM(F54:J54)</f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70"/>
      <c r="N54" s="67"/>
      <c r="O54" s="58"/>
      <c r="P54" s="58"/>
      <c r="Q54" s="58"/>
      <c r="R54" s="58"/>
      <c r="S54" s="58"/>
      <c r="T54" s="67"/>
      <c r="U54" s="45"/>
    </row>
    <row r="55" spans="1:21" ht="23.25" customHeight="1" x14ac:dyDescent="0.25">
      <c r="A55" s="43"/>
      <c r="B55" s="68"/>
      <c r="C55" s="69"/>
      <c r="D55" s="29" t="s">
        <v>3</v>
      </c>
      <c r="E55" s="27">
        <f>SUM(F55:J55)</f>
        <v>77</v>
      </c>
      <c r="F55" s="27">
        <v>77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71"/>
      <c r="N55" s="67"/>
      <c r="O55" s="59"/>
      <c r="P55" s="59"/>
      <c r="Q55" s="59"/>
      <c r="R55" s="59"/>
      <c r="S55" s="59"/>
      <c r="T55" s="67"/>
      <c r="U55" s="46"/>
    </row>
    <row r="56" spans="1:21" ht="42.75" customHeight="1" x14ac:dyDescent="0.25">
      <c r="A56" s="47" t="s">
        <v>47</v>
      </c>
      <c r="B56" s="40" t="s">
        <v>59</v>
      </c>
      <c r="C56" s="61" t="s">
        <v>66</v>
      </c>
      <c r="D56" s="29" t="s">
        <v>20</v>
      </c>
      <c r="E56" s="22">
        <f t="shared" ref="E56:L56" si="19">SUM(E57:E58)</f>
        <v>501.19</v>
      </c>
      <c r="F56" s="22">
        <f t="shared" si="19"/>
        <v>0</v>
      </c>
      <c r="G56" s="22">
        <f t="shared" si="19"/>
        <v>0</v>
      </c>
      <c r="H56" s="22">
        <f t="shared" si="19"/>
        <v>501.19</v>
      </c>
      <c r="I56" s="22">
        <f t="shared" si="19"/>
        <v>0</v>
      </c>
      <c r="J56" s="22">
        <f t="shared" si="19"/>
        <v>0</v>
      </c>
      <c r="K56" s="22">
        <f t="shared" si="19"/>
        <v>0</v>
      </c>
      <c r="L56" s="22">
        <f t="shared" si="19"/>
        <v>0</v>
      </c>
      <c r="M56" s="64"/>
      <c r="N56" s="57"/>
      <c r="O56" s="57"/>
      <c r="P56" s="57"/>
      <c r="Q56" s="57"/>
      <c r="R56" s="57"/>
      <c r="S56" s="57"/>
      <c r="T56" s="57"/>
      <c r="U56" s="44" t="s">
        <v>23</v>
      </c>
    </row>
    <row r="57" spans="1:21" ht="30" customHeight="1" x14ac:dyDescent="0.25">
      <c r="A57" s="60"/>
      <c r="B57" s="41"/>
      <c r="C57" s="62"/>
      <c r="D57" s="29" t="s">
        <v>4</v>
      </c>
      <c r="E57" s="27">
        <f>SUM(F57:J57)</f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65"/>
      <c r="N57" s="58"/>
      <c r="O57" s="58"/>
      <c r="P57" s="58"/>
      <c r="Q57" s="58"/>
      <c r="R57" s="58"/>
      <c r="S57" s="58"/>
      <c r="T57" s="58"/>
      <c r="U57" s="45"/>
    </row>
    <row r="58" spans="1:21" ht="48" customHeight="1" x14ac:dyDescent="0.25">
      <c r="A58" s="48"/>
      <c r="B58" s="42"/>
      <c r="C58" s="63"/>
      <c r="D58" s="29" t="s">
        <v>3</v>
      </c>
      <c r="E58" s="27">
        <f>SUM(F58:J58)</f>
        <v>501.19</v>
      </c>
      <c r="F58" s="27">
        <v>0</v>
      </c>
      <c r="G58" s="27">
        <v>0</v>
      </c>
      <c r="H58" s="27">
        <v>501.19</v>
      </c>
      <c r="I58" s="27">
        <v>0</v>
      </c>
      <c r="J58" s="27">
        <v>0</v>
      </c>
      <c r="K58" s="27">
        <v>0</v>
      </c>
      <c r="L58" s="27">
        <v>0</v>
      </c>
      <c r="M58" s="66"/>
      <c r="N58" s="59"/>
      <c r="O58" s="59"/>
      <c r="P58" s="59"/>
      <c r="Q58" s="59"/>
      <c r="R58" s="59"/>
      <c r="S58" s="59"/>
      <c r="T58" s="59"/>
      <c r="U58" s="46"/>
    </row>
    <row r="59" spans="1:21" s="4" customFormat="1" ht="51.75" customHeight="1" x14ac:dyDescent="0.25">
      <c r="A59" s="29" t="s">
        <v>32</v>
      </c>
      <c r="B59" s="50" t="s">
        <v>33</v>
      </c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2"/>
    </row>
    <row r="60" spans="1:21" s="4" customFormat="1" ht="32.25" customHeight="1" x14ac:dyDescent="0.25">
      <c r="A60" s="43" t="s">
        <v>34</v>
      </c>
      <c r="B60" s="53" t="s">
        <v>63</v>
      </c>
      <c r="C60" s="43" t="s">
        <v>66</v>
      </c>
      <c r="D60" s="29" t="s">
        <v>20</v>
      </c>
      <c r="E60" s="22">
        <f>SUM(E61:E63)</f>
        <v>13493.76</v>
      </c>
      <c r="F60" s="22">
        <f t="shared" ref="F60:L60" si="20">SUM(F61:F63)</f>
        <v>3243.02</v>
      </c>
      <c r="G60" s="22">
        <f t="shared" si="20"/>
        <v>3519.06</v>
      </c>
      <c r="H60" s="22">
        <f t="shared" si="20"/>
        <v>4087.53</v>
      </c>
      <c r="I60" s="22">
        <f t="shared" si="20"/>
        <v>2644.1499999999996</v>
      </c>
      <c r="J60" s="22">
        <f t="shared" si="20"/>
        <v>0</v>
      </c>
      <c r="K60" s="22">
        <f t="shared" si="20"/>
        <v>0</v>
      </c>
      <c r="L60" s="22">
        <f t="shared" si="20"/>
        <v>0</v>
      </c>
      <c r="M60" s="54" t="s">
        <v>35</v>
      </c>
      <c r="N60" s="44">
        <v>0</v>
      </c>
      <c r="O60" s="44">
        <v>50</v>
      </c>
      <c r="P60" s="44">
        <v>70</v>
      </c>
      <c r="Q60" s="44">
        <v>90</v>
      </c>
      <c r="R60" s="44"/>
      <c r="S60" s="44"/>
      <c r="T60" s="44"/>
      <c r="U60" s="44" t="s">
        <v>36</v>
      </c>
    </row>
    <row r="61" spans="1:21" ht="15.6" customHeight="1" x14ac:dyDescent="0.25">
      <c r="A61" s="43"/>
      <c r="B61" s="53"/>
      <c r="C61" s="43"/>
      <c r="D61" s="47" t="s">
        <v>4</v>
      </c>
      <c r="E61" s="49">
        <f>SUM(F61:L62)</f>
        <v>419.02999999999992</v>
      </c>
      <c r="F61" s="49">
        <v>137.79</v>
      </c>
      <c r="G61" s="49">
        <v>136.13999999999999</v>
      </c>
      <c r="H61" s="49">
        <v>105.65</v>
      </c>
      <c r="I61" s="49">
        <v>39.450000000000003</v>
      </c>
      <c r="J61" s="49">
        <v>0</v>
      </c>
      <c r="K61" s="49">
        <v>0</v>
      </c>
      <c r="L61" s="49">
        <v>0</v>
      </c>
      <c r="M61" s="55"/>
      <c r="N61" s="45"/>
      <c r="O61" s="45"/>
      <c r="P61" s="45"/>
      <c r="Q61" s="45"/>
      <c r="R61" s="45"/>
      <c r="S61" s="45"/>
      <c r="T61" s="45"/>
      <c r="U61" s="45"/>
    </row>
    <row r="62" spans="1:21" ht="14.25" customHeight="1" x14ac:dyDescent="0.25">
      <c r="A62" s="43"/>
      <c r="B62" s="53"/>
      <c r="C62" s="43"/>
      <c r="D62" s="48"/>
      <c r="E62" s="49"/>
      <c r="F62" s="49"/>
      <c r="G62" s="49"/>
      <c r="H62" s="49"/>
      <c r="I62" s="49"/>
      <c r="J62" s="49"/>
      <c r="K62" s="49"/>
      <c r="L62" s="49"/>
      <c r="M62" s="55"/>
      <c r="N62" s="45"/>
      <c r="O62" s="45"/>
      <c r="P62" s="45"/>
      <c r="Q62" s="45"/>
      <c r="R62" s="45"/>
      <c r="S62" s="45"/>
      <c r="T62" s="45"/>
      <c r="U62" s="45"/>
    </row>
    <row r="63" spans="1:21" ht="243" customHeight="1" x14ac:dyDescent="0.25">
      <c r="A63" s="43"/>
      <c r="B63" s="53"/>
      <c r="C63" s="43"/>
      <c r="D63" s="29" t="s">
        <v>3</v>
      </c>
      <c r="E63" s="31">
        <f>SUM(F63:L63)</f>
        <v>13074.73</v>
      </c>
      <c r="F63" s="31">
        <v>3105.23</v>
      </c>
      <c r="G63" s="31">
        <v>3382.92</v>
      </c>
      <c r="H63" s="22">
        <v>3981.88</v>
      </c>
      <c r="I63" s="22">
        <v>2604.6999999999998</v>
      </c>
      <c r="J63" s="22">
        <v>0</v>
      </c>
      <c r="K63" s="22">
        <v>0</v>
      </c>
      <c r="L63" s="22">
        <v>0</v>
      </c>
      <c r="M63" s="56"/>
      <c r="N63" s="46"/>
      <c r="O63" s="46"/>
      <c r="P63" s="46"/>
      <c r="Q63" s="46"/>
      <c r="R63" s="46"/>
      <c r="S63" s="46"/>
      <c r="T63" s="46"/>
      <c r="U63" s="46"/>
    </row>
    <row r="64" spans="1:21" ht="46.5" customHeight="1" x14ac:dyDescent="0.25">
      <c r="A64" s="39"/>
      <c r="B64" s="40" t="s">
        <v>37</v>
      </c>
      <c r="C64" s="43"/>
      <c r="D64" s="29" t="s">
        <v>38</v>
      </c>
      <c r="E64" s="31">
        <f>SUM(E65:E66)</f>
        <v>32643.02</v>
      </c>
      <c r="F64" s="31">
        <f t="shared" ref="F64:L64" si="21">SUM(F65:F66)</f>
        <v>7044.72</v>
      </c>
      <c r="G64" s="31">
        <f t="shared" si="21"/>
        <v>6760.6799999999994</v>
      </c>
      <c r="H64" s="31">
        <f>SUM(H65:H66)</f>
        <v>7057.920000000001</v>
      </c>
      <c r="I64" s="31">
        <f t="shared" si="21"/>
        <v>5703.87</v>
      </c>
      <c r="J64" s="31">
        <f t="shared" si="21"/>
        <v>2314.6900000000005</v>
      </c>
      <c r="K64" s="31">
        <f t="shared" si="21"/>
        <v>1880.5699999999997</v>
      </c>
      <c r="L64" s="31">
        <f t="shared" si="21"/>
        <v>1880.5699999999997</v>
      </c>
      <c r="M64" s="20"/>
      <c r="N64" s="28" t="s">
        <v>39</v>
      </c>
      <c r="O64" s="28" t="s">
        <v>39</v>
      </c>
      <c r="P64" s="28" t="s">
        <v>39</v>
      </c>
      <c r="Q64" s="28" t="s">
        <v>39</v>
      </c>
      <c r="R64" s="28" t="s">
        <v>39</v>
      </c>
      <c r="S64" s="28"/>
      <c r="T64" s="28" t="s">
        <v>39</v>
      </c>
      <c r="U64" s="28" t="s">
        <v>39</v>
      </c>
    </row>
    <row r="65" spans="1:21" ht="51.75" customHeight="1" x14ac:dyDescent="0.25">
      <c r="A65" s="39"/>
      <c r="B65" s="41"/>
      <c r="C65" s="43"/>
      <c r="D65" s="29" t="s">
        <v>4</v>
      </c>
      <c r="E65" s="31">
        <f>SUM(F65:L65)</f>
        <v>571.34</v>
      </c>
      <c r="F65" s="31">
        <f t="shared" ref="F65:L65" si="22">SUM(F12,F61)</f>
        <v>142.17999999999998</v>
      </c>
      <c r="G65" s="31">
        <f t="shared" si="22"/>
        <v>140.70999999999998</v>
      </c>
      <c r="H65" s="31">
        <f t="shared" si="22"/>
        <v>134.81</v>
      </c>
      <c r="I65" s="31">
        <f t="shared" si="22"/>
        <v>74.06</v>
      </c>
      <c r="J65" s="31">
        <f t="shared" si="22"/>
        <v>16.36</v>
      </c>
      <c r="K65" s="31">
        <f t="shared" si="22"/>
        <v>31.61</v>
      </c>
      <c r="L65" s="31">
        <f t="shared" si="22"/>
        <v>31.61</v>
      </c>
      <c r="M65" s="20"/>
      <c r="N65" s="28" t="s">
        <v>39</v>
      </c>
      <c r="O65" s="28" t="s">
        <v>39</v>
      </c>
      <c r="P65" s="28" t="s">
        <v>39</v>
      </c>
      <c r="Q65" s="28" t="s">
        <v>39</v>
      </c>
      <c r="R65" s="28" t="s">
        <v>39</v>
      </c>
      <c r="S65" s="28"/>
      <c r="T65" s="28" t="s">
        <v>39</v>
      </c>
      <c r="U65" s="28" t="s">
        <v>39</v>
      </c>
    </row>
    <row r="66" spans="1:21" ht="65.25" customHeight="1" x14ac:dyDescent="0.25">
      <c r="A66" s="39"/>
      <c r="B66" s="42"/>
      <c r="C66" s="43"/>
      <c r="D66" s="29" t="s">
        <v>3</v>
      </c>
      <c r="E66" s="31">
        <f>SUM(F66:L66)</f>
        <v>32071.68</v>
      </c>
      <c r="F66" s="31">
        <f>SUM(F13,F63)</f>
        <v>6902.54</v>
      </c>
      <c r="G66" s="31">
        <f t="shared" ref="G66:L66" si="23">SUM(G13,G63)</f>
        <v>6619.9699999999993</v>
      </c>
      <c r="H66" s="31">
        <f t="shared" si="23"/>
        <v>6923.1100000000006</v>
      </c>
      <c r="I66" s="31">
        <f t="shared" si="23"/>
        <v>5629.8099999999995</v>
      </c>
      <c r="J66" s="31">
        <f t="shared" si="23"/>
        <v>2298.3300000000004</v>
      </c>
      <c r="K66" s="31">
        <f t="shared" si="23"/>
        <v>1848.9599999999998</v>
      </c>
      <c r="L66" s="31">
        <f t="shared" si="23"/>
        <v>1848.9599999999998</v>
      </c>
      <c r="M66" s="20"/>
      <c r="N66" s="28" t="s">
        <v>39</v>
      </c>
      <c r="O66" s="28" t="s">
        <v>39</v>
      </c>
      <c r="P66" s="28" t="s">
        <v>39</v>
      </c>
      <c r="Q66" s="28" t="s">
        <v>39</v>
      </c>
      <c r="R66" s="28" t="s">
        <v>39</v>
      </c>
      <c r="S66" s="28"/>
      <c r="T66" s="28" t="s">
        <v>39</v>
      </c>
      <c r="U66" s="28" t="s">
        <v>39</v>
      </c>
    </row>
    <row r="67" spans="1:21" x14ac:dyDescent="0.25">
      <c r="N67" s="10"/>
      <c r="O67" s="10"/>
      <c r="P67" s="10"/>
      <c r="Q67" s="10"/>
      <c r="R67" s="10"/>
      <c r="S67" s="10"/>
      <c r="T67" s="10"/>
      <c r="U67" s="11"/>
    </row>
  </sheetData>
  <mergeCells count="229">
    <mergeCell ref="T14:T16"/>
    <mergeCell ref="U14:U16"/>
    <mergeCell ref="R11:R13"/>
    <mergeCell ref="S11:S13"/>
    <mergeCell ref="O2:U2"/>
    <mergeCell ref="A3:N3"/>
    <mergeCell ref="A4:N4"/>
    <mergeCell ref="A6:A7"/>
    <mergeCell ref="B6:B7"/>
    <mergeCell ref="C6:C7"/>
    <mergeCell ref="D6:D7"/>
    <mergeCell ref="E6:L6"/>
    <mergeCell ref="M6:T6"/>
    <mergeCell ref="U6:U7"/>
    <mergeCell ref="A9:U9"/>
    <mergeCell ref="B10:U10"/>
    <mergeCell ref="A11:A13"/>
    <mergeCell ref="B11:B13"/>
    <mergeCell ref="C11:C13"/>
    <mergeCell ref="M11:M13"/>
    <mergeCell ref="N11:N13"/>
    <mergeCell ref="O11:O13"/>
    <mergeCell ref="P11:P13"/>
    <mergeCell ref="Q11:Q13"/>
    <mergeCell ref="T11:T13"/>
    <mergeCell ref="U11:U13"/>
    <mergeCell ref="P17:P19"/>
    <mergeCell ref="Q17:Q19"/>
    <mergeCell ref="R17:R19"/>
    <mergeCell ref="S17:S19"/>
    <mergeCell ref="T17:T19"/>
    <mergeCell ref="U17:U19"/>
    <mergeCell ref="A17:A19"/>
    <mergeCell ref="B17:B19"/>
    <mergeCell ref="C17:C19"/>
    <mergeCell ref="M17:M19"/>
    <mergeCell ref="N17:N19"/>
    <mergeCell ref="O17:O19"/>
    <mergeCell ref="A14:A16"/>
    <mergeCell ref="B14:B16"/>
    <mergeCell ref="C14:C16"/>
    <mergeCell ref="M14:M16"/>
    <mergeCell ref="N14:N16"/>
    <mergeCell ref="O14:O16"/>
    <mergeCell ref="P14:P16"/>
    <mergeCell ref="Q14:Q16"/>
    <mergeCell ref="R14:R16"/>
    <mergeCell ref="S14:S16"/>
    <mergeCell ref="P20:P22"/>
    <mergeCell ref="Q20:Q22"/>
    <mergeCell ref="R20:R22"/>
    <mergeCell ref="S20:S22"/>
    <mergeCell ref="T20:T22"/>
    <mergeCell ref="U20:U22"/>
    <mergeCell ref="A20:A22"/>
    <mergeCell ref="B20:B22"/>
    <mergeCell ref="C20:C22"/>
    <mergeCell ref="M20:M22"/>
    <mergeCell ref="N20:N22"/>
    <mergeCell ref="O20:O22"/>
    <mergeCell ref="P23:P25"/>
    <mergeCell ref="Q23:Q25"/>
    <mergeCell ref="R23:R25"/>
    <mergeCell ref="S23:S25"/>
    <mergeCell ref="T23:T25"/>
    <mergeCell ref="U23:U25"/>
    <mergeCell ref="A23:A25"/>
    <mergeCell ref="B23:B25"/>
    <mergeCell ref="C23:C25"/>
    <mergeCell ref="M23:M25"/>
    <mergeCell ref="N23:N25"/>
    <mergeCell ref="O23:O25"/>
    <mergeCell ref="P26:P28"/>
    <mergeCell ref="Q26:Q28"/>
    <mergeCell ref="R26:R28"/>
    <mergeCell ref="S26:S28"/>
    <mergeCell ref="T26:T28"/>
    <mergeCell ref="U26:U28"/>
    <mergeCell ref="A26:A28"/>
    <mergeCell ref="B26:B28"/>
    <mergeCell ref="C26:C28"/>
    <mergeCell ref="M26:M28"/>
    <mergeCell ref="N26:N28"/>
    <mergeCell ref="O26:O28"/>
    <mergeCell ref="P29:P31"/>
    <mergeCell ref="Q29:Q31"/>
    <mergeCell ref="R29:R31"/>
    <mergeCell ref="S29:S31"/>
    <mergeCell ref="T29:T31"/>
    <mergeCell ref="U29:U31"/>
    <mergeCell ref="A29:A31"/>
    <mergeCell ref="B29:B31"/>
    <mergeCell ref="C29:C31"/>
    <mergeCell ref="M29:M31"/>
    <mergeCell ref="N29:N31"/>
    <mergeCell ref="O29:O31"/>
    <mergeCell ref="P32:P34"/>
    <mergeCell ref="Q32:Q34"/>
    <mergeCell ref="R32:R34"/>
    <mergeCell ref="S32:S34"/>
    <mergeCell ref="T32:T34"/>
    <mergeCell ref="U32:U34"/>
    <mergeCell ref="A32:A34"/>
    <mergeCell ref="B32:B34"/>
    <mergeCell ref="C32:C34"/>
    <mergeCell ref="M32:M34"/>
    <mergeCell ref="N32:N34"/>
    <mergeCell ref="O32:O34"/>
    <mergeCell ref="P35:P37"/>
    <mergeCell ref="Q35:Q37"/>
    <mergeCell ref="R35:R37"/>
    <mergeCell ref="S35:S37"/>
    <mergeCell ref="T35:T37"/>
    <mergeCell ref="U35:U37"/>
    <mergeCell ref="A35:A37"/>
    <mergeCell ref="B35:B37"/>
    <mergeCell ref="C35:C37"/>
    <mergeCell ref="M35:M37"/>
    <mergeCell ref="N35:N37"/>
    <mergeCell ref="O35:O37"/>
    <mergeCell ref="P38:P40"/>
    <mergeCell ref="Q38:Q40"/>
    <mergeCell ref="R38:R40"/>
    <mergeCell ref="S38:S40"/>
    <mergeCell ref="T38:T40"/>
    <mergeCell ref="U38:U40"/>
    <mergeCell ref="A38:A40"/>
    <mergeCell ref="B38:B40"/>
    <mergeCell ref="C38:C40"/>
    <mergeCell ref="M38:M40"/>
    <mergeCell ref="N38:N40"/>
    <mergeCell ref="O38:O40"/>
    <mergeCell ref="P41:P43"/>
    <mergeCell ref="Q41:Q43"/>
    <mergeCell ref="R41:R43"/>
    <mergeCell ref="S41:S43"/>
    <mergeCell ref="T41:T43"/>
    <mergeCell ref="U41:U43"/>
    <mergeCell ref="A41:A43"/>
    <mergeCell ref="B41:B43"/>
    <mergeCell ref="C41:C43"/>
    <mergeCell ref="M41:M43"/>
    <mergeCell ref="N41:N43"/>
    <mergeCell ref="O41:O43"/>
    <mergeCell ref="P44:P46"/>
    <mergeCell ref="Q44:Q46"/>
    <mergeCell ref="R44:R46"/>
    <mergeCell ref="S44:S46"/>
    <mergeCell ref="T44:T46"/>
    <mergeCell ref="U44:U46"/>
    <mergeCell ref="A44:A46"/>
    <mergeCell ref="B44:B46"/>
    <mergeCell ref="C44:C46"/>
    <mergeCell ref="M44:M46"/>
    <mergeCell ref="N44:N46"/>
    <mergeCell ref="O44:O46"/>
    <mergeCell ref="P47:P49"/>
    <mergeCell ref="Q47:Q49"/>
    <mergeCell ref="R47:R49"/>
    <mergeCell ref="S47:S49"/>
    <mergeCell ref="T47:T49"/>
    <mergeCell ref="U47:U49"/>
    <mergeCell ref="A47:A49"/>
    <mergeCell ref="B47:B49"/>
    <mergeCell ref="C47:C49"/>
    <mergeCell ref="M47:M49"/>
    <mergeCell ref="N47:N49"/>
    <mergeCell ref="O47:O49"/>
    <mergeCell ref="P50:P52"/>
    <mergeCell ref="Q50:Q52"/>
    <mergeCell ref="R50:R52"/>
    <mergeCell ref="S50:S52"/>
    <mergeCell ref="T50:T52"/>
    <mergeCell ref="U50:U52"/>
    <mergeCell ref="A50:A52"/>
    <mergeCell ref="B50:B52"/>
    <mergeCell ref="C50:C52"/>
    <mergeCell ref="M50:M52"/>
    <mergeCell ref="N50:N52"/>
    <mergeCell ref="O50:O52"/>
    <mergeCell ref="P53:P55"/>
    <mergeCell ref="Q53:Q55"/>
    <mergeCell ref="R53:R55"/>
    <mergeCell ref="S53:S55"/>
    <mergeCell ref="T53:T55"/>
    <mergeCell ref="U53:U55"/>
    <mergeCell ref="A53:A55"/>
    <mergeCell ref="B53:B55"/>
    <mergeCell ref="C53:C55"/>
    <mergeCell ref="M53:M55"/>
    <mergeCell ref="N53:N55"/>
    <mergeCell ref="O53:O55"/>
    <mergeCell ref="P56:P58"/>
    <mergeCell ref="Q56:Q58"/>
    <mergeCell ref="R56:R58"/>
    <mergeCell ref="S56:S58"/>
    <mergeCell ref="T56:T58"/>
    <mergeCell ref="U56:U58"/>
    <mergeCell ref="A56:A58"/>
    <mergeCell ref="B56:B58"/>
    <mergeCell ref="C56:C58"/>
    <mergeCell ref="M56:M58"/>
    <mergeCell ref="N56:N58"/>
    <mergeCell ref="O56:O58"/>
    <mergeCell ref="B59:U59"/>
    <mergeCell ref="A60:A63"/>
    <mergeCell ref="B60:B63"/>
    <mergeCell ref="C60:C63"/>
    <mergeCell ref="M60:M63"/>
    <mergeCell ref="N60:N63"/>
    <mergeCell ref="O60:O63"/>
    <mergeCell ref="P60:P63"/>
    <mergeCell ref="Q60:Q63"/>
    <mergeCell ref="R60:R63"/>
    <mergeCell ref="K61:K62"/>
    <mergeCell ref="L61:L62"/>
    <mergeCell ref="A64:A66"/>
    <mergeCell ref="B64:B66"/>
    <mergeCell ref="C64:C66"/>
    <mergeCell ref="S60:S63"/>
    <mergeCell ref="T60:T63"/>
    <mergeCell ref="U60:U63"/>
    <mergeCell ref="D61:D62"/>
    <mergeCell ref="E61:E62"/>
    <mergeCell ref="F61:F62"/>
    <mergeCell ref="G61:G62"/>
    <mergeCell ref="H61:H62"/>
    <mergeCell ref="I61:I62"/>
    <mergeCell ref="J61:J62"/>
  </mergeCells>
  <pageMargins left="0.51181102362204722" right="0.51181102362204722" top="0.74803149606299213" bottom="0.74803149606299213" header="0.31496062992125984" footer="0.31496062992125984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корр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2024-04-03T12:02:11Z</dcterms:modified>
</cp:coreProperties>
</file>