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4595" firstSheet="1" activeTab="1"/>
  </bookViews>
  <sheets>
    <sheet name="Запрос" sheetId="3" r:id="rId1"/>
    <sheet name="на 01.01.2022 " sheetId="9" r:id="rId2"/>
  </sheets>
  <definedNames>
    <definedName name="_xlnm._FilterDatabase" localSheetId="0" hidden="1">Запрос!$A$5:$FH$45</definedName>
    <definedName name="_xlnm._FilterDatabase" localSheetId="1" hidden="1">'на 01.01.2022 '!$A$5:$FK$45</definedName>
    <definedName name="_xlnm.Print_Titles" localSheetId="0">Запрос!$3:$5</definedName>
    <definedName name="_xlnm.Print_Titles" localSheetId="1">'на 01.01.2022 '!$3:$5</definedName>
    <definedName name="_xlnm.Print_Area" localSheetId="0">Запрос!$A$1:$N$45</definedName>
    <definedName name="_xlnm.Print_Area" localSheetId="1">'на 01.01.2022 '!$A$1:$M$45</definedName>
  </definedNames>
  <calcPr calcId="152511"/>
</workbook>
</file>

<file path=xl/calcChain.xml><?xml version="1.0" encoding="utf-8"?>
<calcChain xmlns="http://schemas.openxmlformats.org/spreadsheetml/2006/main">
  <c r="N44" i="9" l="1"/>
  <c r="L44" i="9"/>
  <c r="G44" i="9"/>
  <c r="N43" i="9"/>
  <c r="L43" i="9"/>
  <c r="G43" i="9"/>
  <c r="N42" i="9"/>
  <c r="L42" i="9"/>
  <c r="G42" i="9"/>
  <c r="N41" i="9"/>
  <c r="L41" i="9"/>
  <c r="G41" i="9"/>
  <c r="N40" i="9"/>
  <c r="L40" i="9"/>
  <c r="G40" i="9"/>
  <c r="M39" i="9"/>
  <c r="K39" i="9"/>
  <c r="J39" i="9"/>
  <c r="I39" i="9"/>
  <c r="H39" i="9"/>
  <c r="F39" i="9"/>
  <c r="E39" i="9"/>
  <c r="D39" i="9"/>
  <c r="N38" i="9"/>
  <c r="L38" i="9"/>
  <c r="G38" i="9"/>
  <c r="N37" i="9"/>
  <c r="L37" i="9"/>
  <c r="G37" i="9"/>
  <c r="M36" i="9"/>
  <c r="K36" i="9"/>
  <c r="J36" i="9"/>
  <c r="I36" i="9"/>
  <c r="H36" i="9"/>
  <c r="F36" i="9"/>
  <c r="E36" i="9"/>
  <c r="D36" i="9"/>
  <c r="N35" i="9"/>
  <c r="L35" i="9"/>
  <c r="G35" i="9"/>
  <c r="N34" i="9"/>
  <c r="L34" i="9"/>
  <c r="G34" i="9"/>
  <c r="M33" i="9"/>
  <c r="K33" i="9"/>
  <c r="J33" i="9"/>
  <c r="I33" i="9"/>
  <c r="H33" i="9"/>
  <c r="F33" i="9"/>
  <c r="E33" i="9"/>
  <c r="D33" i="9"/>
  <c r="N32" i="9"/>
  <c r="L32" i="9"/>
  <c r="G32" i="9"/>
  <c r="N31" i="9"/>
  <c r="L31" i="9"/>
  <c r="G31" i="9"/>
  <c r="N30" i="9"/>
  <c r="L30" i="9"/>
  <c r="G30" i="9"/>
  <c r="M29" i="9"/>
  <c r="K29" i="9"/>
  <c r="J29" i="9"/>
  <c r="I29" i="9"/>
  <c r="H29" i="9"/>
  <c r="F29" i="9"/>
  <c r="E29" i="9"/>
  <c r="D29" i="9"/>
  <c r="N28" i="9"/>
  <c r="L28" i="9"/>
  <c r="G28" i="9"/>
  <c r="N27" i="9"/>
  <c r="L27" i="9"/>
  <c r="G27" i="9"/>
  <c r="M26" i="9"/>
  <c r="K26" i="9"/>
  <c r="J26" i="9"/>
  <c r="I26" i="9"/>
  <c r="H26" i="9"/>
  <c r="F26" i="9"/>
  <c r="E26" i="9"/>
  <c r="D26" i="9"/>
  <c r="N25" i="9"/>
  <c r="L25" i="9"/>
  <c r="G25" i="9"/>
  <c r="N24" i="9"/>
  <c r="L24" i="9"/>
  <c r="G24" i="9"/>
  <c r="N23" i="9"/>
  <c r="L23" i="9"/>
  <c r="G23" i="9"/>
  <c r="N22" i="9"/>
  <c r="L22" i="9"/>
  <c r="G22" i="9"/>
  <c r="M21" i="9"/>
  <c r="K21" i="9"/>
  <c r="J21" i="9"/>
  <c r="I21" i="9"/>
  <c r="H21" i="9"/>
  <c r="F21" i="9"/>
  <c r="E21" i="9"/>
  <c r="D21" i="9"/>
  <c r="N20" i="9"/>
  <c r="L20" i="9"/>
  <c r="G20" i="9"/>
  <c r="N19" i="9"/>
  <c r="L19" i="9"/>
  <c r="G19" i="9"/>
  <c r="N18" i="9"/>
  <c r="L18" i="9"/>
  <c r="G18" i="9"/>
  <c r="N17" i="9"/>
  <c r="L17" i="9"/>
  <c r="G17" i="9"/>
  <c r="M16" i="9"/>
  <c r="K16" i="9"/>
  <c r="J16" i="9"/>
  <c r="I16" i="9"/>
  <c r="H16" i="9"/>
  <c r="F16" i="9"/>
  <c r="E16" i="9"/>
  <c r="D16" i="9"/>
  <c r="L15" i="9"/>
  <c r="G15" i="9"/>
  <c r="N14" i="9"/>
  <c r="L14" i="9"/>
  <c r="G14" i="9"/>
  <c r="N13" i="9"/>
  <c r="L13" i="9"/>
  <c r="G13" i="9"/>
  <c r="M12" i="9"/>
  <c r="K12" i="9"/>
  <c r="J12" i="9"/>
  <c r="I12" i="9"/>
  <c r="H12" i="9"/>
  <c r="F12" i="9"/>
  <c r="E12" i="9"/>
  <c r="D12" i="9"/>
  <c r="N11" i="9"/>
  <c r="L11" i="9"/>
  <c r="G11" i="9"/>
  <c r="N10" i="9"/>
  <c r="L10" i="9"/>
  <c r="G10" i="9"/>
  <c r="N9" i="9"/>
  <c r="L9" i="9"/>
  <c r="G9" i="9"/>
  <c r="N8" i="9"/>
  <c r="L8" i="9"/>
  <c r="G8" i="9"/>
  <c r="N7" i="9"/>
  <c r="L7" i="9"/>
  <c r="G7" i="9"/>
  <c r="M6" i="9"/>
  <c r="K6" i="9"/>
  <c r="J6" i="9"/>
  <c r="I6" i="9"/>
  <c r="H6" i="9"/>
  <c r="F6" i="9"/>
  <c r="E6" i="9"/>
  <c r="D6" i="9"/>
  <c r="L6" i="9" l="1"/>
  <c r="L29" i="9"/>
  <c r="N16" i="9"/>
  <c r="G26" i="9"/>
  <c r="L33" i="9"/>
  <c r="L21" i="9"/>
  <c r="L26" i="9"/>
  <c r="N36" i="9"/>
  <c r="G12" i="9"/>
  <c r="G39" i="9"/>
  <c r="K45" i="9"/>
  <c r="D45" i="9"/>
  <c r="H45" i="9"/>
  <c r="N12" i="9"/>
  <c r="N26" i="9"/>
  <c r="M45" i="9"/>
  <c r="F45" i="9"/>
  <c r="N39" i="9"/>
  <c r="E45" i="9"/>
  <c r="I45" i="9"/>
  <c r="N6" i="9"/>
  <c r="L12" i="9"/>
  <c r="G16" i="9"/>
  <c r="N21" i="9"/>
  <c r="N29" i="9"/>
  <c r="N33" i="9"/>
  <c r="G36" i="9"/>
  <c r="L39" i="9"/>
  <c r="J45" i="9"/>
  <c r="G6" i="9"/>
  <c r="L16" i="9"/>
  <c r="G21" i="9"/>
  <c r="G29" i="9"/>
  <c r="G33" i="9"/>
  <c r="L36" i="9"/>
  <c r="L45" i="9" l="1"/>
  <c r="N45" i="9"/>
  <c r="G45" i="9"/>
</calcChain>
</file>

<file path=xl/sharedStrings.xml><?xml version="1.0" encoding="utf-8"?>
<sst xmlns="http://schemas.openxmlformats.org/spreadsheetml/2006/main" count="212" uniqueCount="102">
  <si>
    <t>Наименование муниципальной программы/ подпрограммы</t>
  </si>
  <si>
    <t>Куратор муниципальной программы/     подпрограммы</t>
  </si>
  <si>
    <t>Всего</t>
  </si>
  <si>
    <t>ФБ</t>
  </si>
  <si>
    <t>ОБ</t>
  </si>
  <si>
    <t>МБ</t>
  </si>
  <si>
    <t>Израсходовано на реализацию муниципальной программы/подпрограммы, тыс. рублей</t>
  </si>
  <si>
    <t>Запланировано на реализацию муниципальной программы/подпрограммы,                                                                  тыс. рублей</t>
  </si>
  <si>
    <t>Процент выполнения</t>
  </si>
  <si>
    <t>1.</t>
  </si>
  <si>
    <t>МП "Развитие образования ЗАТО Видяево"</t>
  </si>
  <si>
    <t>1.1.</t>
  </si>
  <si>
    <t>Подпрограмма "Модернизация образования ЗАТО Видяево"</t>
  </si>
  <si>
    <t>1.2.</t>
  </si>
  <si>
    <t>Подпрограмма "Молодежная политика ЗАТО Видяево</t>
  </si>
  <si>
    <t>1.3.</t>
  </si>
  <si>
    <t>ВЦП "Методическое, информационно-техническое обеспечение деятельности муниципальных образовательных организаций ЗАТО Видяево»</t>
  </si>
  <si>
    <t>2.</t>
  </si>
  <si>
    <t>МП «Развитие физической культуры и спорта ЗАТО Видяево»</t>
  </si>
  <si>
    <t>3.</t>
  </si>
  <si>
    <t>МП «Развитие культуры и сохранение культурного наследия ЗАТО Видяево»</t>
  </si>
  <si>
    <t>4.</t>
  </si>
  <si>
    <t>МП «Социальная поддержка граждан»</t>
  </si>
  <si>
    <t xml:space="preserve">Отдел образования культуры спорта и молодежной политики администрации ЗАТО Видяево </t>
  </si>
  <si>
    <t>4.1.</t>
  </si>
  <si>
    <t>Подпрограмма «Дополнительные меры социальной поддержки отдельных категорий граждан ЗАТО Видяево»</t>
  </si>
  <si>
    <t>4.2.</t>
  </si>
  <si>
    <t>Подпрограмма «Обеспечение выполнения государственных полномочий по опеке и попечительству на территории ЗАТО Видяево»</t>
  </si>
  <si>
    <t>5.</t>
  </si>
  <si>
    <t>МП «Обеспечение комфортной среды проживания населения муниципального образования ЗАТО Видяево»</t>
  </si>
  <si>
    <t>5.1.</t>
  </si>
  <si>
    <t>Подпрограмма «Развитие жилищно-коммунального комплекса ЗАТО Видяево»</t>
  </si>
  <si>
    <t>5.2.</t>
  </si>
  <si>
    <t>Подпрограмма «Благоустройство территории  ЗАТО Видяево»</t>
  </si>
  <si>
    <t>5.3.</t>
  </si>
  <si>
    <t>Подпрограмма «Капитальный и текущий ремонт объектов муниципальной собственности ЗАТО Видяево»</t>
  </si>
  <si>
    <t>ВЦП «Обеспечение выполнения муниципальных услуг (работ) для комфортного проживания населения ЗАТО Видяево»</t>
  </si>
  <si>
    <t>5.4.</t>
  </si>
  <si>
    <t>6.</t>
  </si>
  <si>
    <t>МП «Обеспечение общественного порядка и безопасности населения муниципального образования ЗАТО Видяево»</t>
  </si>
  <si>
    <t>Подпрограмма «Предупреждение и ликвидация последствий чрезвычайных ситуаций, обеспечение условий для нормальной жизнедеятельности населения ЗАТО Видяево»</t>
  </si>
  <si>
    <t>Подпрограмма «Противодействие коррупции в ЗАТО Видяево»</t>
  </si>
  <si>
    <t>Подпрограмма «Профилактика правонарушений и обеспечение общественной безопасности в ЗАТО Видяево»</t>
  </si>
  <si>
    <t>6.1.</t>
  </si>
  <si>
    <t>6.2.</t>
  </si>
  <si>
    <t>6.3.</t>
  </si>
  <si>
    <t>7.</t>
  </si>
  <si>
    <t>МП «Охрана окружающей среды ЗАТО Видяево»</t>
  </si>
  <si>
    <t>8.</t>
  </si>
  <si>
    <t>МП «Развитие транспортной системы ЗАТО Видяево»</t>
  </si>
  <si>
    <t>Подпрограмма «Развитие транспортной инфраструктуры ЗАТО Видяево»</t>
  </si>
  <si>
    <t>Подпрограмма «Повышение безопасности дорожного движения и снижения дорожно-транспортного травматизма в ЗАТО Видяево»</t>
  </si>
  <si>
    <t>8.1.</t>
  </si>
  <si>
    <t>8.2.</t>
  </si>
  <si>
    <t>9.</t>
  </si>
  <si>
    <t>МП «Энергоэффективность и развитие энергетики ЗАТО Видяево»</t>
  </si>
  <si>
    <t>Подпрограмма «Энергосбережение и повышение энергетической эффективности в муниципальном образовании  ЗАТО Видяево»</t>
  </si>
  <si>
    <t>Подпрограмма «Подготовка объектов и систем жизнеобеспечения на территории ЗАТО Видяево к работе в осенне-зимний период»</t>
  </si>
  <si>
    <t>9.1.</t>
  </si>
  <si>
    <t>9.2.</t>
  </si>
  <si>
    <t>10.</t>
  </si>
  <si>
    <t>МП «Развитие малого и среднего предпринимательства ЗАТО Видяево»</t>
  </si>
  <si>
    <t>11.</t>
  </si>
  <si>
    <t>МП «Информационное общество ЗАТО Видяево»</t>
  </si>
  <si>
    <t>Подпрограмма «Информирование населения о деятельности органов местного самоуправления  ЗАТО Видяево»</t>
  </si>
  <si>
    <t>Подпрограмма «Развитие информационного общества в ЗАТО Видяево»</t>
  </si>
  <si>
    <t>11.1.</t>
  </si>
  <si>
    <t>11.2.</t>
  </si>
  <si>
    <t>12.</t>
  </si>
  <si>
    <t>МП «Управление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Видяево»</t>
  </si>
  <si>
    <t xml:space="preserve">Подпрограмма «Повышение эффективности бюджетных расходов в ЗАТО Видяево»  </t>
  </si>
  <si>
    <t>ВЦП «Обеспечение качественного и эффективного управления бюджетными средствами ЗАТО Видяево»</t>
  </si>
  <si>
    <t xml:space="preserve">Муниципальное казенное учреждение "Финансовый отдел Администрации ЗАТО Видяево " </t>
  </si>
  <si>
    <t>12.2.</t>
  </si>
  <si>
    <t>12.1.</t>
  </si>
  <si>
    <t>13.</t>
  </si>
  <si>
    <t xml:space="preserve">МП «Эффективное муниципальное управление в ЗАТО Видяево»          </t>
  </si>
  <si>
    <t>Подпрограмма «Развитие земельно-имущественных отношений на территории  ЗАТО Видяево»</t>
  </si>
  <si>
    <t>Подпрограмма «Развитие муниципальной службы в городском округе ЗАТО Видяево»</t>
  </si>
  <si>
    <t>ВЦП «Обеспечение деятельности Администрации ЗАТО Видяево»</t>
  </si>
  <si>
    <t>13.2.</t>
  </si>
  <si>
    <t>13.3.</t>
  </si>
  <si>
    <t>13.1.</t>
  </si>
  <si>
    <t>14.</t>
  </si>
  <si>
    <t>ВС</t>
  </si>
  <si>
    <t>13.4.</t>
  </si>
  <si>
    <t>ВЦП «Осуществление финансово-экономических функций и бухгалтерского обслуживания муниципальных учреждений ЗАТО Видяево»</t>
  </si>
  <si>
    <t>№                   п/п</t>
  </si>
  <si>
    <t>ИТОГО</t>
  </si>
  <si>
    <t xml:space="preserve">Заместитель Главы администрации  ЗАТО Видяево (по социальным вопросам) </t>
  </si>
  <si>
    <t xml:space="preserve">Отдел экономического развития и муниципального имущества Администрации ЗАТО Видяево </t>
  </si>
  <si>
    <t>Отдел организационно-правовой работы дминистрации ЗАТО Видяево</t>
  </si>
  <si>
    <t>Отдел бюджетного планирования, учета и отчетности Администрации ЗАТО Видяево</t>
  </si>
  <si>
    <t xml:space="preserve">Отдел  экономического развития и муниципального имущества Администрации ЗАТО Видяево </t>
  </si>
  <si>
    <t>МП «Формирование комфортной городской среды на территории ЗАТО Видяево» на 2018 -2022 годы</t>
  </si>
  <si>
    <t>Мониторинг реализации муниципальных программ ЗАТО Видяево за 2018 год                                                                                                                                                                                                                                                                                                                                                                                                              (по состоянию на 01.04.2019 года)</t>
  </si>
  <si>
    <t>4.3.</t>
  </si>
  <si>
    <t>Подпрограмма "Доступная среда"</t>
  </si>
  <si>
    <t xml:space="preserve">Заместитель Главы администрации  ЗАТО Видяево (по экономическим вопросам) </t>
  </si>
  <si>
    <t>Ведущий специалист по ГО и ЧС Администрации ЗАТО Видяево</t>
  </si>
  <si>
    <t>Доступная среда</t>
  </si>
  <si>
    <t>Мониторинг реализации муниципальных программ ЗАТО Видяево за 2021 год                                                                                                                                                                                                                                                                                                                                                                                                              (по состоянию на 01.01.2022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</si>
</sst>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vertical="top"/>
    </xf>
    <xf numFmtId="0" fontId="1" fillId="0" borderId="0" xfId="0" applyFont="1" applyBorder="1"/>
    <xf numFmtId="0" fontId="0" fillId="0" borderId="1" xfId="0" applyBorder="1"/>
    <xf numFmtId="0" fontId="0" fillId="0" borderId="0" xfId="0" applyBorder="1"/>
    <xf numFmtId="0" fontId="0" fillId="0" borderId="0" xfId="0" applyFont="1"/>
    <xf numFmtId="0" fontId="1" fillId="2" borderId="1" xfId="0" applyFont="1" applyFill="1" applyBorder="1" applyAlignment="1">
      <alignment vertical="top" wrapText="1"/>
    </xf>
    <xf numFmtId="4" fontId="1" fillId="2" borderId="1" xfId="0" applyNumberFormat="1" applyFont="1" applyFill="1" applyBorder="1"/>
    <xf numFmtId="10" fontId="1" fillId="2" borderId="1" xfId="0" applyNumberFormat="1" applyFont="1" applyFill="1" applyBorder="1"/>
    <xf numFmtId="4" fontId="1" fillId="2" borderId="6" xfId="0" applyNumberFormat="1" applyFont="1" applyFill="1" applyBorder="1"/>
    <xf numFmtId="2" fontId="1" fillId="2" borderId="1" xfId="0" applyNumberFormat="1" applyFont="1" applyFill="1" applyBorder="1"/>
    <xf numFmtId="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4" fontId="3" fillId="2" borderId="1" xfId="0" applyNumberFormat="1" applyFont="1" applyFill="1" applyBorder="1"/>
    <xf numFmtId="0" fontId="1" fillId="2" borderId="1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top"/>
    </xf>
    <xf numFmtId="0" fontId="1" fillId="2" borderId="5" xfId="0" applyNumberFormat="1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center" wrapText="1"/>
    </xf>
    <xf numFmtId="0" fontId="4" fillId="2" borderId="0" xfId="0" applyFont="1" applyFill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0" fillId="2" borderId="0" xfId="0" applyFill="1"/>
    <xf numFmtId="0" fontId="0" fillId="2" borderId="0" xfId="0" applyFont="1" applyFill="1"/>
    <xf numFmtId="0" fontId="5" fillId="2" borderId="0" xfId="0" applyFont="1" applyFill="1"/>
    <xf numFmtId="0" fontId="0" fillId="2" borderId="0" xfId="0" applyFill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/>
    </xf>
    <xf numFmtId="4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/>
    <xf numFmtId="16" fontId="1" fillId="2" borderId="1" xfId="0" applyNumberFormat="1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1" fillId="2" borderId="5" xfId="0" applyNumberFormat="1" applyFont="1" applyFill="1" applyBorder="1" applyAlignment="1">
      <alignment vertical="top"/>
    </xf>
    <xf numFmtId="0" fontId="0" fillId="2" borderId="0" xfId="0" applyFont="1" applyFill="1" applyBorder="1"/>
    <xf numFmtId="4" fontId="1" fillId="2" borderId="0" xfId="0" applyNumberFormat="1" applyFont="1" applyFill="1" applyBorder="1"/>
    <xf numFmtId="4" fontId="5" fillId="2" borderId="0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top" wrapText="1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/>
    <xf numFmtId="10" fontId="3" fillId="2" borderId="1" xfId="0" applyNumberFormat="1" applyFont="1" applyFill="1" applyBorder="1"/>
    <xf numFmtId="0" fontId="5" fillId="2" borderId="0" xfId="0" applyFont="1" applyFill="1" applyBorder="1"/>
    <xf numFmtId="0" fontId="5" fillId="2" borderId="1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FH47"/>
  <sheetViews>
    <sheetView topLeftCell="A37" zoomScaleNormal="100" workbookViewId="0">
      <selection activeCell="G9" sqref="G9"/>
    </sheetView>
  </sheetViews>
  <sheetFormatPr defaultRowHeight="15" x14ac:dyDescent="0.25"/>
  <cols>
    <col min="1" max="1" width="7.140625" customWidth="1"/>
    <col min="2" max="2" width="42.140625" customWidth="1"/>
    <col min="3" max="3" width="17.7109375" customWidth="1"/>
    <col min="4" max="4" width="12.28515625" style="7" customWidth="1"/>
    <col min="5" max="5" width="14" style="7" customWidth="1"/>
    <col min="6" max="6" width="13" style="7" customWidth="1"/>
    <col min="7" max="7" width="13.28515625" style="7" customWidth="1"/>
    <col min="8" max="8" width="11.42578125" style="7" customWidth="1"/>
    <col min="9" max="9" width="11.5703125" style="7" customWidth="1"/>
    <col min="10" max="10" width="12.42578125" style="7" customWidth="1"/>
    <col min="11" max="11" width="14.42578125" style="7" customWidth="1"/>
    <col min="12" max="12" width="13.140625" style="7" customWidth="1"/>
    <col min="13" max="13" width="12.7109375" style="7" customWidth="1"/>
    <col min="14" max="14" width="14.7109375" style="7" customWidth="1"/>
    <col min="15" max="164" width="9.140625" style="6"/>
  </cols>
  <sheetData>
    <row r="2" spans="1:14" ht="34.5" customHeight="1" x14ac:dyDescent="0.25">
      <c r="A2" s="56" t="s">
        <v>95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ht="48.75" customHeight="1" x14ac:dyDescent="0.25">
      <c r="A3" s="57" t="s">
        <v>87</v>
      </c>
      <c r="B3" s="58" t="s">
        <v>0</v>
      </c>
      <c r="C3" s="57" t="s">
        <v>1</v>
      </c>
      <c r="D3" s="57" t="s">
        <v>7</v>
      </c>
      <c r="E3" s="57"/>
      <c r="F3" s="57"/>
      <c r="G3" s="57"/>
      <c r="H3" s="57"/>
      <c r="I3" s="57" t="s">
        <v>6</v>
      </c>
      <c r="J3" s="57"/>
      <c r="K3" s="57"/>
      <c r="L3" s="57"/>
      <c r="M3" s="57"/>
      <c r="N3" s="57" t="s">
        <v>8</v>
      </c>
    </row>
    <row r="4" spans="1:14" ht="15.75" x14ac:dyDescent="0.25">
      <c r="A4" s="57"/>
      <c r="B4" s="58"/>
      <c r="C4" s="57"/>
      <c r="D4" s="1" t="s">
        <v>2</v>
      </c>
      <c r="E4" s="2" t="s">
        <v>3</v>
      </c>
      <c r="F4" s="2" t="s">
        <v>4</v>
      </c>
      <c r="G4" s="2" t="s">
        <v>5</v>
      </c>
      <c r="H4" s="2" t="s">
        <v>84</v>
      </c>
      <c r="I4" s="1" t="s">
        <v>2</v>
      </c>
      <c r="J4" s="2" t="s">
        <v>3</v>
      </c>
      <c r="K4" s="2" t="s">
        <v>4</v>
      </c>
      <c r="L4" s="2" t="s">
        <v>5</v>
      </c>
      <c r="M4" s="2" t="s">
        <v>84</v>
      </c>
      <c r="N4" s="57"/>
    </row>
    <row r="5" spans="1:14" ht="15.75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</row>
    <row r="6" spans="1:14" ht="20.25" customHeight="1" x14ac:dyDescent="0.25">
      <c r="A6" s="20" t="s">
        <v>9</v>
      </c>
      <c r="B6" s="24" t="s">
        <v>10</v>
      </c>
      <c r="C6" s="50" t="s">
        <v>23</v>
      </c>
      <c r="D6" s="9"/>
      <c r="E6" s="9"/>
      <c r="F6" s="9"/>
      <c r="G6" s="9"/>
      <c r="H6" s="9"/>
      <c r="I6" s="9"/>
      <c r="J6" s="9"/>
      <c r="K6" s="9"/>
      <c r="L6" s="9"/>
      <c r="M6" s="9"/>
      <c r="N6" s="10"/>
    </row>
    <row r="7" spans="1:14" ht="34.5" customHeight="1" x14ac:dyDescent="0.25">
      <c r="A7" s="20" t="s">
        <v>11</v>
      </c>
      <c r="B7" s="8" t="s">
        <v>12</v>
      </c>
      <c r="C7" s="51"/>
      <c r="D7" s="9"/>
      <c r="E7" s="9"/>
      <c r="F7" s="9"/>
      <c r="G7" s="11"/>
      <c r="H7" s="9"/>
      <c r="I7" s="9"/>
      <c r="J7" s="9"/>
      <c r="K7" s="9"/>
      <c r="L7" s="11"/>
      <c r="M7" s="12"/>
      <c r="N7" s="10"/>
    </row>
    <row r="8" spans="1:14" ht="34.5" customHeight="1" x14ac:dyDescent="0.25">
      <c r="A8" s="20" t="s">
        <v>13</v>
      </c>
      <c r="B8" s="8" t="s">
        <v>14</v>
      </c>
      <c r="C8" s="51"/>
      <c r="D8" s="13"/>
      <c r="E8" s="9"/>
      <c r="F8" s="13"/>
      <c r="G8" s="11"/>
      <c r="H8" s="9"/>
      <c r="I8" s="13"/>
      <c r="J8" s="9"/>
      <c r="K8" s="13"/>
      <c r="L8" s="11"/>
      <c r="M8" s="12"/>
      <c r="N8" s="10"/>
    </row>
    <row r="9" spans="1:14" ht="66" customHeight="1" x14ac:dyDescent="0.25">
      <c r="A9" s="20" t="s">
        <v>15</v>
      </c>
      <c r="B9" s="8" t="s">
        <v>16</v>
      </c>
      <c r="C9" s="51"/>
      <c r="D9" s="9"/>
      <c r="E9" s="12"/>
      <c r="F9" s="12"/>
      <c r="G9" s="11"/>
      <c r="H9" s="12"/>
      <c r="I9" s="9"/>
      <c r="J9" s="12"/>
      <c r="K9" s="12"/>
      <c r="L9" s="11"/>
      <c r="M9" s="12"/>
      <c r="N9" s="10"/>
    </row>
    <row r="10" spans="1:14" ht="35.25" customHeight="1" x14ac:dyDescent="0.25">
      <c r="A10" s="20" t="s">
        <v>17</v>
      </c>
      <c r="B10" s="24" t="s">
        <v>18</v>
      </c>
      <c r="C10" s="51"/>
      <c r="D10" s="13"/>
      <c r="E10" s="9"/>
      <c r="F10" s="13"/>
      <c r="G10" s="11"/>
      <c r="H10" s="9"/>
      <c r="I10" s="13"/>
      <c r="J10" s="9"/>
      <c r="K10" s="13"/>
      <c r="L10" s="11"/>
      <c r="M10" s="9"/>
      <c r="N10" s="10"/>
    </row>
    <row r="11" spans="1:14" ht="36" customHeight="1" x14ac:dyDescent="0.25">
      <c r="A11" s="20" t="s">
        <v>19</v>
      </c>
      <c r="B11" s="24" t="s">
        <v>20</v>
      </c>
      <c r="C11" s="52"/>
      <c r="D11" s="9"/>
      <c r="E11" s="9"/>
      <c r="F11" s="9"/>
      <c r="G11" s="11"/>
      <c r="H11" s="9"/>
      <c r="I11" s="9"/>
      <c r="J11" s="9"/>
      <c r="K11" s="9"/>
      <c r="L11" s="11"/>
      <c r="M11" s="9"/>
      <c r="N11" s="10"/>
    </row>
    <row r="12" spans="1:14" ht="26.25" customHeight="1" x14ac:dyDescent="0.25">
      <c r="A12" s="20" t="s">
        <v>21</v>
      </c>
      <c r="B12" s="24" t="s">
        <v>22</v>
      </c>
      <c r="C12" s="50" t="s">
        <v>89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10"/>
    </row>
    <row r="13" spans="1:14" ht="48.75" customHeight="1" x14ac:dyDescent="0.25">
      <c r="A13" s="20" t="s">
        <v>24</v>
      </c>
      <c r="B13" s="8" t="s">
        <v>25</v>
      </c>
      <c r="C13" s="51"/>
      <c r="D13" s="13"/>
      <c r="E13" s="9"/>
      <c r="F13" s="13"/>
      <c r="G13" s="11"/>
      <c r="H13" s="9"/>
      <c r="I13" s="13"/>
      <c r="J13" s="9"/>
      <c r="K13" s="13"/>
      <c r="L13" s="11"/>
      <c r="M13" s="9"/>
      <c r="N13" s="10"/>
    </row>
    <row r="14" spans="1:14" ht="51" customHeight="1" x14ac:dyDescent="0.25">
      <c r="A14" s="20" t="s">
        <v>26</v>
      </c>
      <c r="B14" s="8" t="s">
        <v>27</v>
      </c>
      <c r="C14" s="51"/>
      <c r="D14" s="9"/>
      <c r="E14" s="9"/>
      <c r="F14" s="9"/>
      <c r="G14" s="11"/>
      <c r="H14" s="9"/>
      <c r="I14" s="9"/>
      <c r="J14" s="9"/>
      <c r="K14" s="9"/>
      <c r="L14" s="11"/>
      <c r="M14" s="9"/>
      <c r="N14" s="10"/>
    </row>
    <row r="15" spans="1:14" ht="51" customHeight="1" x14ac:dyDescent="0.25">
      <c r="A15" s="20" t="s">
        <v>96</v>
      </c>
      <c r="B15" s="8" t="s">
        <v>97</v>
      </c>
      <c r="C15" s="52"/>
      <c r="D15" s="9"/>
      <c r="E15" s="9"/>
      <c r="F15" s="9"/>
      <c r="G15" s="11"/>
      <c r="H15" s="9"/>
      <c r="I15" s="9"/>
      <c r="J15" s="9"/>
      <c r="K15" s="9"/>
      <c r="L15" s="11"/>
      <c r="M15" s="9"/>
      <c r="N15" s="10"/>
    </row>
    <row r="16" spans="1:14" ht="51" customHeight="1" x14ac:dyDescent="0.25">
      <c r="A16" s="20" t="s">
        <v>28</v>
      </c>
      <c r="B16" s="24" t="s">
        <v>29</v>
      </c>
      <c r="C16" s="50" t="s">
        <v>90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0"/>
    </row>
    <row r="17" spans="1:14" ht="32.25" customHeight="1" x14ac:dyDescent="0.25">
      <c r="A17" s="20" t="s">
        <v>30</v>
      </c>
      <c r="B17" s="8" t="s">
        <v>31</v>
      </c>
      <c r="C17" s="51"/>
      <c r="D17" s="13"/>
      <c r="E17" s="9"/>
      <c r="F17" s="13"/>
      <c r="G17" s="11"/>
      <c r="H17" s="9"/>
      <c r="I17" s="13"/>
      <c r="J17" s="9"/>
      <c r="K17" s="13"/>
      <c r="L17" s="11"/>
      <c r="M17" s="9"/>
      <c r="N17" s="10"/>
    </row>
    <row r="18" spans="1:14" ht="36" customHeight="1" x14ac:dyDescent="0.25">
      <c r="A18" s="20" t="s">
        <v>32</v>
      </c>
      <c r="B18" s="8" t="s">
        <v>33</v>
      </c>
      <c r="C18" s="51"/>
      <c r="D18" s="9"/>
      <c r="E18" s="9"/>
      <c r="F18" s="9"/>
      <c r="G18" s="11"/>
      <c r="H18" s="9"/>
      <c r="I18" s="9"/>
      <c r="J18" s="9"/>
      <c r="K18" s="9"/>
      <c r="L18" s="11"/>
      <c r="M18" s="9"/>
      <c r="N18" s="10"/>
    </row>
    <row r="19" spans="1:14" ht="49.5" customHeight="1" x14ac:dyDescent="0.25">
      <c r="A19" s="20" t="s">
        <v>34</v>
      </c>
      <c r="B19" s="8" t="s">
        <v>35</v>
      </c>
      <c r="C19" s="51"/>
      <c r="D19" s="13"/>
      <c r="E19" s="9"/>
      <c r="F19" s="13"/>
      <c r="G19" s="11"/>
      <c r="H19" s="9"/>
      <c r="I19" s="13"/>
      <c r="J19" s="9"/>
      <c r="K19" s="13"/>
      <c r="L19" s="11"/>
      <c r="M19" s="9"/>
      <c r="N19" s="10"/>
    </row>
    <row r="20" spans="1:14" ht="48" customHeight="1" x14ac:dyDescent="0.25">
      <c r="A20" s="20" t="s">
        <v>37</v>
      </c>
      <c r="B20" s="8" t="s">
        <v>36</v>
      </c>
      <c r="C20" s="52"/>
      <c r="D20" s="9"/>
      <c r="E20" s="9"/>
      <c r="F20" s="9"/>
      <c r="G20" s="11"/>
      <c r="H20" s="9"/>
      <c r="I20" s="9"/>
      <c r="J20" s="9"/>
      <c r="K20" s="9"/>
      <c r="L20" s="11"/>
      <c r="M20" s="9"/>
      <c r="N20" s="10"/>
    </row>
    <row r="21" spans="1:14" ht="65.25" customHeight="1" x14ac:dyDescent="0.25">
      <c r="A21" s="21" t="s">
        <v>38</v>
      </c>
      <c r="B21" s="25" t="s">
        <v>39</v>
      </c>
      <c r="C21" s="50" t="s">
        <v>91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10"/>
    </row>
    <row r="22" spans="1:14" ht="78.75" customHeight="1" x14ac:dyDescent="0.25">
      <c r="A22" s="21" t="s">
        <v>43</v>
      </c>
      <c r="B22" s="14" t="s">
        <v>40</v>
      </c>
      <c r="C22" s="51"/>
      <c r="D22" s="9"/>
      <c r="E22" s="9"/>
      <c r="F22" s="9"/>
      <c r="G22" s="11"/>
      <c r="H22" s="9"/>
      <c r="I22" s="9"/>
      <c r="J22" s="9"/>
      <c r="K22" s="9"/>
      <c r="L22" s="11"/>
      <c r="M22" s="9"/>
      <c r="N22" s="10"/>
    </row>
    <row r="23" spans="1:14" ht="31.5" x14ac:dyDescent="0.25">
      <c r="A23" s="21" t="s">
        <v>44</v>
      </c>
      <c r="B23" s="14" t="s">
        <v>41</v>
      </c>
      <c r="C23" s="51"/>
      <c r="D23" s="13"/>
      <c r="E23" s="9"/>
      <c r="F23" s="13"/>
      <c r="G23" s="11"/>
      <c r="H23" s="9"/>
      <c r="I23" s="13"/>
      <c r="J23" s="9"/>
      <c r="K23" s="13"/>
      <c r="L23" s="11"/>
      <c r="M23" s="9"/>
      <c r="N23" s="10"/>
    </row>
    <row r="24" spans="1:14" ht="65.25" customHeight="1" x14ac:dyDescent="0.25">
      <c r="A24" s="21" t="s">
        <v>45</v>
      </c>
      <c r="B24" s="14" t="s">
        <v>42</v>
      </c>
      <c r="C24" s="52"/>
      <c r="D24" s="9"/>
      <c r="E24" s="9"/>
      <c r="F24" s="9"/>
      <c r="G24" s="11"/>
      <c r="H24" s="9"/>
      <c r="I24" s="9"/>
      <c r="J24" s="9"/>
      <c r="K24" s="9"/>
      <c r="L24" s="11"/>
      <c r="M24" s="9"/>
      <c r="N24" s="10"/>
    </row>
    <row r="25" spans="1:14" ht="112.5" customHeight="1" x14ac:dyDescent="0.25">
      <c r="A25" s="20" t="s">
        <v>46</v>
      </c>
      <c r="B25" s="26" t="s">
        <v>47</v>
      </c>
      <c r="C25" s="15" t="s">
        <v>98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10"/>
    </row>
    <row r="26" spans="1:14" ht="33" customHeight="1" x14ac:dyDescent="0.25">
      <c r="A26" s="21" t="s">
        <v>48</v>
      </c>
      <c r="B26" s="25" t="s">
        <v>49</v>
      </c>
      <c r="C26" s="50" t="s">
        <v>90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10"/>
    </row>
    <row r="27" spans="1:14" ht="31.5" x14ac:dyDescent="0.25">
      <c r="A27" s="21" t="s">
        <v>52</v>
      </c>
      <c r="B27" s="14" t="s">
        <v>50</v>
      </c>
      <c r="C27" s="51"/>
      <c r="D27" s="9"/>
      <c r="E27" s="9"/>
      <c r="F27" s="9"/>
      <c r="G27" s="11"/>
      <c r="H27" s="9"/>
      <c r="I27" s="9"/>
      <c r="J27" s="9"/>
      <c r="K27" s="9"/>
      <c r="L27" s="11"/>
      <c r="M27" s="9"/>
      <c r="N27" s="10"/>
    </row>
    <row r="28" spans="1:14" ht="78.75" customHeight="1" x14ac:dyDescent="0.25">
      <c r="A28" s="21" t="s">
        <v>53</v>
      </c>
      <c r="B28" s="16" t="s">
        <v>51</v>
      </c>
      <c r="C28" s="51"/>
      <c r="D28" s="9"/>
      <c r="E28" s="9"/>
      <c r="F28" s="9"/>
      <c r="G28" s="9"/>
      <c r="H28" s="9"/>
      <c r="I28" s="9"/>
      <c r="J28" s="9"/>
      <c r="K28" s="9"/>
      <c r="L28" s="9"/>
      <c r="M28" s="9"/>
      <c r="N28" s="10"/>
    </row>
    <row r="29" spans="1:14" ht="39" customHeight="1" x14ac:dyDescent="0.25">
      <c r="A29" s="21" t="s">
        <v>54</v>
      </c>
      <c r="B29" s="25" t="s">
        <v>55</v>
      </c>
      <c r="C29" s="51"/>
      <c r="D29" s="9"/>
      <c r="E29" s="9"/>
      <c r="F29" s="9"/>
      <c r="G29" s="9"/>
      <c r="H29" s="9"/>
      <c r="I29" s="9"/>
      <c r="J29" s="9"/>
      <c r="K29" s="9"/>
      <c r="L29" s="9"/>
      <c r="M29" s="9"/>
      <c r="N29" s="10"/>
    </row>
    <row r="30" spans="1:14" ht="63" x14ac:dyDescent="0.25">
      <c r="A30" s="21" t="s">
        <v>58</v>
      </c>
      <c r="B30" s="14" t="s">
        <v>56</v>
      </c>
      <c r="C30" s="51"/>
      <c r="D30" s="9"/>
      <c r="E30" s="9"/>
      <c r="F30" s="9"/>
      <c r="G30" s="11"/>
      <c r="H30" s="9"/>
      <c r="I30" s="9"/>
      <c r="J30" s="9"/>
      <c r="K30" s="9"/>
      <c r="L30" s="11"/>
      <c r="M30" s="9"/>
      <c r="N30" s="10"/>
    </row>
    <row r="31" spans="1:14" ht="93" customHeight="1" x14ac:dyDescent="0.25">
      <c r="A31" s="20" t="s">
        <v>59</v>
      </c>
      <c r="B31" s="14" t="s">
        <v>57</v>
      </c>
      <c r="C31" s="51"/>
      <c r="D31" s="9"/>
      <c r="E31" s="9"/>
      <c r="F31" s="9"/>
      <c r="G31" s="9"/>
      <c r="H31" s="9"/>
      <c r="I31" s="9"/>
      <c r="J31" s="9"/>
      <c r="K31" s="9"/>
      <c r="L31" s="9"/>
      <c r="M31" s="9"/>
      <c r="N31" s="10"/>
    </row>
    <row r="32" spans="1:14" ht="45.75" customHeight="1" x14ac:dyDescent="0.25">
      <c r="A32" s="20" t="s">
        <v>60</v>
      </c>
      <c r="B32" s="24" t="s">
        <v>61</v>
      </c>
      <c r="C32" s="52"/>
      <c r="D32" s="9"/>
      <c r="E32" s="9"/>
      <c r="F32" s="9"/>
      <c r="G32" s="9"/>
      <c r="H32" s="9"/>
      <c r="I32" s="9"/>
      <c r="J32" s="9"/>
      <c r="K32" s="9"/>
      <c r="L32" s="9"/>
      <c r="M32" s="9"/>
      <c r="N32" s="10"/>
    </row>
    <row r="33" spans="1:164" ht="31.5" x14ac:dyDescent="0.25">
      <c r="A33" s="21" t="s">
        <v>62</v>
      </c>
      <c r="B33" s="25" t="s">
        <v>63</v>
      </c>
      <c r="C33" s="50" t="s">
        <v>89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10"/>
    </row>
    <row r="34" spans="1:164" ht="63.75" customHeight="1" x14ac:dyDescent="0.25">
      <c r="A34" s="21" t="s">
        <v>66</v>
      </c>
      <c r="B34" s="14" t="s">
        <v>64</v>
      </c>
      <c r="C34" s="51"/>
      <c r="D34" s="9"/>
      <c r="E34" s="9"/>
      <c r="F34" s="9"/>
      <c r="G34" s="11"/>
      <c r="H34" s="9"/>
      <c r="I34" s="9"/>
      <c r="J34" s="9"/>
      <c r="K34" s="9"/>
      <c r="L34" s="11"/>
      <c r="M34" s="9"/>
      <c r="N34" s="10"/>
    </row>
    <row r="35" spans="1:164" ht="47.25" x14ac:dyDescent="0.25">
      <c r="A35" s="21" t="s">
        <v>67</v>
      </c>
      <c r="B35" s="16" t="s">
        <v>65</v>
      </c>
      <c r="C35" s="52"/>
      <c r="D35" s="9"/>
      <c r="E35" s="9"/>
      <c r="F35" s="9"/>
      <c r="G35" s="9"/>
      <c r="H35" s="9"/>
      <c r="I35" s="9"/>
      <c r="J35" s="9"/>
      <c r="K35" s="9"/>
      <c r="L35" s="9"/>
      <c r="M35" s="9"/>
      <c r="N35" s="10"/>
    </row>
    <row r="36" spans="1:164" ht="94.5" x14ac:dyDescent="0.25">
      <c r="A36" s="21" t="s">
        <v>68</v>
      </c>
      <c r="B36" s="25" t="s">
        <v>69</v>
      </c>
      <c r="C36" s="53" t="s">
        <v>72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10"/>
    </row>
    <row r="37" spans="1:164" ht="47.25" x14ac:dyDescent="0.25">
      <c r="A37" s="22" t="s">
        <v>74</v>
      </c>
      <c r="B37" s="14" t="s">
        <v>70</v>
      </c>
      <c r="C37" s="54"/>
      <c r="D37" s="9"/>
      <c r="E37" s="9"/>
      <c r="F37" s="9"/>
      <c r="G37" s="11"/>
      <c r="H37" s="9"/>
      <c r="I37" s="9"/>
      <c r="J37" s="9"/>
      <c r="K37" s="9"/>
      <c r="L37" s="11"/>
      <c r="M37" s="9"/>
      <c r="N37" s="10"/>
    </row>
    <row r="38" spans="1:164" ht="47.25" x14ac:dyDescent="0.25">
      <c r="A38" s="21" t="s">
        <v>73</v>
      </c>
      <c r="B38" s="16" t="s">
        <v>71</v>
      </c>
      <c r="C38" s="55"/>
      <c r="D38" s="9"/>
      <c r="E38" s="9"/>
      <c r="F38" s="9"/>
      <c r="G38" s="9"/>
      <c r="H38" s="9"/>
      <c r="I38" s="9"/>
      <c r="J38" s="9"/>
      <c r="K38" s="9"/>
      <c r="L38" s="9"/>
      <c r="M38" s="9"/>
      <c r="N38" s="10"/>
    </row>
    <row r="39" spans="1:164" ht="36.75" customHeight="1" x14ac:dyDescent="0.25">
      <c r="A39" s="21" t="s">
        <v>75</v>
      </c>
      <c r="B39" s="25" t="s">
        <v>76</v>
      </c>
      <c r="C39" s="50" t="s">
        <v>92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10"/>
    </row>
    <row r="40" spans="1:164" ht="47.25" x14ac:dyDescent="0.25">
      <c r="A40" s="22" t="s">
        <v>82</v>
      </c>
      <c r="B40" s="14" t="s">
        <v>77</v>
      </c>
      <c r="C40" s="51"/>
      <c r="D40" s="9"/>
      <c r="E40" s="9"/>
      <c r="F40" s="9"/>
      <c r="G40" s="9"/>
      <c r="H40" s="9"/>
      <c r="I40" s="9"/>
      <c r="J40" s="9"/>
      <c r="K40" s="9"/>
      <c r="L40" s="11"/>
      <c r="M40" s="9"/>
      <c r="N40" s="10"/>
    </row>
    <row r="41" spans="1:164" ht="50.25" customHeight="1" x14ac:dyDescent="0.25">
      <c r="A41" s="21" t="s">
        <v>80</v>
      </c>
      <c r="B41" s="14" t="s">
        <v>78</v>
      </c>
      <c r="C41" s="51"/>
      <c r="D41" s="9"/>
      <c r="E41" s="9"/>
      <c r="F41" s="9"/>
      <c r="G41" s="9"/>
      <c r="H41" s="9"/>
      <c r="I41" s="9"/>
      <c r="J41" s="9"/>
      <c r="K41" s="9"/>
      <c r="L41" s="9"/>
      <c r="M41" s="9"/>
      <c r="N41" s="10"/>
    </row>
    <row r="42" spans="1:164" ht="38.25" customHeight="1" x14ac:dyDescent="0.25">
      <c r="A42" s="21" t="s">
        <v>81</v>
      </c>
      <c r="B42" s="14" t="s">
        <v>79</v>
      </c>
      <c r="C42" s="51"/>
      <c r="D42" s="9"/>
      <c r="E42" s="9"/>
      <c r="F42" s="9"/>
      <c r="G42" s="9"/>
      <c r="H42" s="9"/>
      <c r="I42" s="9"/>
      <c r="J42" s="9"/>
      <c r="K42" s="9"/>
      <c r="L42" s="11"/>
      <c r="M42" s="9"/>
      <c r="N42" s="10"/>
    </row>
    <row r="43" spans="1:164" ht="66" customHeight="1" x14ac:dyDescent="0.25">
      <c r="A43" s="21" t="s">
        <v>85</v>
      </c>
      <c r="B43" s="8" t="s">
        <v>86</v>
      </c>
      <c r="C43" s="52"/>
      <c r="D43" s="9"/>
      <c r="E43" s="9"/>
      <c r="F43" s="9"/>
      <c r="G43" s="9"/>
      <c r="H43" s="9"/>
      <c r="I43" s="9"/>
      <c r="J43" s="9"/>
      <c r="K43" s="9"/>
      <c r="L43" s="9"/>
      <c r="M43" s="9"/>
      <c r="N43" s="10"/>
    </row>
    <row r="44" spans="1:164" ht="129" customHeight="1" x14ac:dyDescent="0.25">
      <c r="A44" s="23" t="s">
        <v>83</v>
      </c>
      <c r="B44" s="27" t="s">
        <v>94</v>
      </c>
      <c r="C44" s="17" t="s">
        <v>93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10"/>
    </row>
    <row r="45" spans="1:164" s="5" customFormat="1" ht="26.25" customHeight="1" x14ac:dyDescent="0.25">
      <c r="A45" s="20"/>
      <c r="B45" s="18" t="s">
        <v>88</v>
      </c>
      <c r="C45" s="18"/>
      <c r="D45" s="19"/>
      <c r="E45" s="9"/>
      <c r="F45" s="9"/>
      <c r="G45" s="9"/>
      <c r="H45" s="9"/>
      <c r="I45" s="19"/>
      <c r="J45" s="9"/>
      <c r="K45" s="19"/>
      <c r="L45" s="9"/>
      <c r="M45" s="9"/>
      <c r="N45" s="10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</row>
    <row r="46" spans="1:164" ht="15.75" x14ac:dyDescent="0.25">
      <c r="A46" s="3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64" ht="15.75" x14ac:dyDescent="0.25">
      <c r="A47" s="3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</sheetData>
  <mergeCells count="15">
    <mergeCell ref="A2:N2"/>
    <mergeCell ref="A3:A4"/>
    <mergeCell ref="B3:B4"/>
    <mergeCell ref="C3:C4"/>
    <mergeCell ref="D3:H3"/>
    <mergeCell ref="I3:M3"/>
    <mergeCell ref="N3:N4"/>
    <mergeCell ref="C33:C35"/>
    <mergeCell ref="C36:C38"/>
    <mergeCell ref="C39:C43"/>
    <mergeCell ref="C6:C11"/>
    <mergeCell ref="C16:C20"/>
    <mergeCell ref="C21:C24"/>
    <mergeCell ref="C26:C32"/>
    <mergeCell ref="C12:C15"/>
  </mergeCells>
  <pageMargins left="0.23622047244094491" right="0.23622047244094491" top="0.74803149606299213" bottom="0.74803149606299213" header="0.31496062992125984" footer="0.31496062992125984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K47"/>
  <sheetViews>
    <sheetView tabSelected="1" zoomScaleNormal="100" workbookViewId="0">
      <selection activeCell="D24" sqref="D24"/>
    </sheetView>
  </sheetViews>
  <sheetFormatPr defaultRowHeight="15" x14ac:dyDescent="0.25"/>
  <cols>
    <col min="1" max="1" width="7.140625" style="28" customWidth="1"/>
    <col min="2" max="2" width="55.85546875" style="28" customWidth="1"/>
    <col min="3" max="3" width="24.28515625" style="28" customWidth="1"/>
    <col min="4" max="4" width="18" style="29" customWidth="1"/>
    <col min="5" max="5" width="7.5703125" style="29" customWidth="1"/>
    <col min="6" max="6" width="13" style="30" customWidth="1"/>
    <col min="7" max="7" width="13.28515625" style="29" customWidth="1"/>
    <col min="8" max="8" width="11.42578125" style="29" customWidth="1"/>
    <col min="9" max="9" width="13.140625" style="29" customWidth="1"/>
    <col min="10" max="10" width="12.42578125" style="29" customWidth="1"/>
    <col min="11" max="11" width="14.42578125" style="29" customWidth="1"/>
    <col min="12" max="12" width="13.140625" style="29" customWidth="1"/>
    <col min="13" max="13" width="12.7109375" style="29" customWidth="1"/>
    <col min="14" max="14" width="14.7109375" style="29" customWidth="1"/>
    <col min="15" max="164" width="9.140625" style="31"/>
    <col min="165" max="16384" width="9.140625" style="28"/>
  </cols>
  <sheetData>
    <row r="1" spans="1:167" s="31" customFormat="1" x14ac:dyDescent="0.25">
      <c r="A1" s="28"/>
      <c r="B1" s="28"/>
      <c r="C1" s="28"/>
      <c r="D1" s="29"/>
      <c r="E1" s="29"/>
      <c r="F1" s="30"/>
      <c r="G1" s="29"/>
      <c r="H1" s="29"/>
      <c r="I1" s="29"/>
      <c r="J1" s="29"/>
      <c r="K1" s="29"/>
      <c r="L1" s="29"/>
      <c r="M1" s="29"/>
      <c r="N1" s="29"/>
      <c r="FI1" s="28"/>
      <c r="FJ1" s="28"/>
      <c r="FK1" s="28"/>
    </row>
    <row r="2" spans="1:167" s="31" customFormat="1" ht="39" customHeight="1" x14ac:dyDescent="0.25">
      <c r="A2" s="59" t="s">
        <v>101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FI2" s="28"/>
      <c r="FJ2" s="28"/>
      <c r="FK2" s="28"/>
    </row>
    <row r="3" spans="1:167" s="31" customFormat="1" ht="15.75" x14ac:dyDescent="0.25">
      <c r="A3" s="60" t="s">
        <v>87</v>
      </c>
      <c r="B3" s="61" t="s">
        <v>0</v>
      </c>
      <c r="C3" s="60" t="s">
        <v>1</v>
      </c>
      <c r="D3" s="60" t="s">
        <v>7</v>
      </c>
      <c r="E3" s="60"/>
      <c r="F3" s="60"/>
      <c r="G3" s="60"/>
      <c r="H3" s="60"/>
      <c r="I3" s="60" t="s">
        <v>6</v>
      </c>
      <c r="J3" s="60"/>
      <c r="K3" s="60"/>
      <c r="L3" s="60"/>
      <c r="M3" s="60"/>
      <c r="N3" s="60" t="s">
        <v>8</v>
      </c>
      <c r="FI3" s="28"/>
      <c r="FJ3" s="28"/>
      <c r="FK3" s="28"/>
    </row>
    <row r="4" spans="1:167" s="31" customFormat="1" ht="15.75" x14ac:dyDescent="0.25">
      <c r="A4" s="60"/>
      <c r="B4" s="61"/>
      <c r="C4" s="60"/>
      <c r="D4" s="18" t="s">
        <v>2</v>
      </c>
      <c r="E4" s="32" t="s">
        <v>3</v>
      </c>
      <c r="F4" s="33" t="s">
        <v>4</v>
      </c>
      <c r="G4" s="32" t="s">
        <v>5</v>
      </c>
      <c r="H4" s="32" t="s">
        <v>84</v>
      </c>
      <c r="I4" s="18" t="s">
        <v>2</v>
      </c>
      <c r="J4" s="32" t="s">
        <v>3</v>
      </c>
      <c r="K4" s="32" t="s">
        <v>4</v>
      </c>
      <c r="L4" s="32" t="s">
        <v>5</v>
      </c>
      <c r="M4" s="32" t="s">
        <v>84</v>
      </c>
      <c r="N4" s="60"/>
      <c r="FI4" s="28"/>
      <c r="FJ4" s="28"/>
      <c r="FK4" s="28"/>
    </row>
    <row r="5" spans="1:167" s="31" customFormat="1" ht="15.75" x14ac:dyDescent="0.25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3">
        <v>6</v>
      </c>
      <c r="G5" s="32">
        <v>7</v>
      </c>
      <c r="H5" s="32">
        <v>8</v>
      </c>
      <c r="I5" s="32">
        <v>9</v>
      </c>
      <c r="J5" s="32">
        <v>10</v>
      </c>
      <c r="K5" s="32">
        <v>11</v>
      </c>
      <c r="L5" s="32">
        <v>12</v>
      </c>
      <c r="M5" s="32">
        <v>13</v>
      </c>
      <c r="N5" s="32">
        <v>14</v>
      </c>
      <c r="FI5" s="28"/>
      <c r="FJ5" s="28"/>
      <c r="FK5" s="28"/>
    </row>
    <row r="6" spans="1:167" s="31" customFormat="1" ht="15.75" x14ac:dyDescent="0.25">
      <c r="A6" s="34" t="s">
        <v>9</v>
      </c>
      <c r="B6" s="8" t="s">
        <v>10</v>
      </c>
      <c r="C6" s="50" t="s">
        <v>23</v>
      </c>
      <c r="D6" s="9">
        <f>D7+D8+D9</f>
        <v>272184.32999999996</v>
      </c>
      <c r="E6" s="9">
        <f t="shared" ref="E6:H6" si="0">E7+E8+E9</f>
        <v>0</v>
      </c>
      <c r="F6" s="19">
        <f t="shared" si="0"/>
        <v>191239.78</v>
      </c>
      <c r="G6" s="9">
        <f t="shared" si="0"/>
        <v>80944.55</v>
      </c>
      <c r="H6" s="9">
        <f t="shared" si="0"/>
        <v>0</v>
      </c>
      <c r="I6" s="9">
        <f>I7+I8+I9</f>
        <v>266855.32</v>
      </c>
      <c r="J6" s="9">
        <f t="shared" ref="J6:M6" si="1">J7+J8+J9</f>
        <v>0</v>
      </c>
      <c r="K6" s="9">
        <f t="shared" si="1"/>
        <v>186519.15000000002</v>
      </c>
      <c r="L6" s="9">
        <f t="shared" si="1"/>
        <v>80336.169999999984</v>
      </c>
      <c r="M6" s="9">
        <f t="shared" si="1"/>
        <v>0</v>
      </c>
      <c r="N6" s="10">
        <f>I6/D6</f>
        <v>0.98042131962556422</v>
      </c>
      <c r="FI6" s="28"/>
      <c r="FJ6" s="28"/>
      <c r="FK6" s="28"/>
    </row>
    <row r="7" spans="1:167" s="31" customFormat="1" ht="31.5" x14ac:dyDescent="0.25">
      <c r="A7" s="34" t="s">
        <v>11</v>
      </c>
      <c r="B7" s="8" t="s">
        <v>12</v>
      </c>
      <c r="C7" s="51"/>
      <c r="D7" s="9">
        <v>258799.8</v>
      </c>
      <c r="E7" s="9"/>
      <c r="F7" s="19">
        <v>190404.3</v>
      </c>
      <c r="G7" s="11">
        <f>D7-E7-F7-H7</f>
        <v>68395.5</v>
      </c>
      <c r="H7" s="9"/>
      <c r="I7" s="9">
        <v>253805.53</v>
      </c>
      <c r="J7" s="9"/>
      <c r="K7" s="9">
        <v>185683.67</v>
      </c>
      <c r="L7" s="11">
        <f>I7-J7-K7-M7</f>
        <v>68121.859999999986</v>
      </c>
      <c r="M7" s="12"/>
      <c r="N7" s="10">
        <f t="shared" ref="N7:N45" si="2">I7/D7</f>
        <v>0.98070218755965044</v>
      </c>
      <c r="FI7" s="28"/>
      <c r="FJ7" s="28"/>
      <c r="FK7" s="28"/>
    </row>
    <row r="8" spans="1:167" s="31" customFormat="1" ht="15.75" x14ac:dyDescent="0.25">
      <c r="A8" s="34" t="s">
        <v>13</v>
      </c>
      <c r="B8" s="8" t="s">
        <v>14</v>
      </c>
      <c r="C8" s="51"/>
      <c r="D8" s="13">
        <v>1839.08</v>
      </c>
      <c r="E8" s="9"/>
      <c r="F8" s="9">
        <v>835.48</v>
      </c>
      <c r="G8" s="11">
        <f t="shared" ref="G8:G10" si="3">D8-E8-F8-H8</f>
        <v>1003.5999999999999</v>
      </c>
      <c r="H8" s="9"/>
      <c r="I8" s="13">
        <v>1828.75</v>
      </c>
      <c r="J8" s="9"/>
      <c r="K8" s="13">
        <v>835.48</v>
      </c>
      <c r="L8" s="11">
        <f t="shared" ref="L8:L11" si="4">I8-J8-K8-M8</f>
        <v>993.27</v>
      </c>
      <c r="M8" s="12"/>
      <c r="N8" s="10">
        <f t="shared" si="2"/>
        <v>0.99438306109576535</v>
      </c>
      <c r="FI8" s="28"/>
      <c r="FJ8" s="28"/>
      <c r="FK8" s="28"/>
    </row>
    <row r="9" spans="1:167" s="31" customFormat="1" ht="47.25" x14ac:dyDescent="0.25">
      <c r="A9" s="34" t="s">
        <v>15</v>
      </c>
      <c r="B9" s="8" t="s">
        <v>16</v>
      </c>
      <c r="C9" s="51"/>
      <c r="D9" s="9">
        <v>11545.45</v>
      </c>
      <c r="E9" s="12"/>
      <c r="F9" s="36">
        <v>0</v>
      </c>
      <c r="G9" s="11">
        <f t="shared" si="3"/>
        <v>11545.45</v>
      </c>
      <c r="H9" s="12"/>
      <c r="I9" s="9">
        <v>11221.04</v>
      </c>
      <c r="J9" s="12"/>
      <c r="K9" s="12">
        <v>0</v>
      </c>
      <c r="L9" s="11">
        <f t="shared" si="4"/>
        <v>11221.04</v>
      </c>
      <c r="M9" s="12"/>
      <c r="N9" s="10">
        <f t="shared" si="2"/>
        <v>0.97190148500058471</v>
      </c>
      <c r="FI9" s="28"/>
      <c r="FJ9" s="28"/>
      <c r="FK9" s="28"/>
    </row>
    <row r="10" spans="1:167" s="31" customFormat="1" ht="31.5" x14ac:dyDescent="0.25">
      <c r="A10" s="34" t="s">
        <v>17</v>
      </c>
      <c r="B10" s="8" t="s">
        <v>18</v>
      </c>
      <c r="C10" s="51"/>
      <c r="D10" s="13">
        <v>29971.119999999999</v>
      </c>
      <c r="E10" s="9"/>
      <c r="F10" s="35">
        <v>1725.52</v>
      </c>
      <c r="G10" s="11">
        <f t="shared" si="3"/>
        <v>28245.599999999999</v>
      </c>
      <c r="H10" s="9"/>
      <c r="I10" s="13">
        <v>29955.13</v>
      </c>
      <c r="J10" s="9"/>
      <c r="K10" s="13">
        <v>1725.52</v>
      </c>
      <c r="L10" s="11">
        <f t="shared" si="4"/>
        <v>28229.61</v>
      </c>
      <c r="M10" s="9"/>
      <c r="N10" s="10">
        <f t="shared" si="2"/>
        <v>0.99946648640424518</v>
      </c>
      <c r="FI10" s="28"/>
      <c r="FJ10" s="28"/>
      <c r="FK10" s="28"/>
    </row>
    <row r="11" spans="1:167" s="31" customFormat="1" ht="31.5" x14ac:dyDescent="0.25">
      <c r="A11" s="34" t="s">
        <v>19</v>
      </c>
      <c r="B11" s="8" t="s">
        <v>20</v>
      </c>
      <c r="C11" s="52"/>
      <c r="D11" s="9">
        <v>30236.12</v>
      </c>
      <c r="E11" s="9"/>
      <c r="F11" s="19">
        <v>14520.02</v>
      </c>
      <c r="G11" s="11">
        <f>D11-E11-F11-H11</f>
        <v>15716.099999999999</v>
      </c>
      <c r="H11" s="9"/>
      <c r="I11" s="9">
        <v>30223.02</v>
      </c>
      <c r="J11" s="9"/>
      <c r="K11" s="9">
        <v>14520.02</v>
      </c>
      <c r="L11" s="11">
        <f t="shared" si="4"/>
        <v>15703</v>
      </c>
      <c r="M11" s="9"/>
      <c r="N11" s="10">
        <f t="shared" si="2"/>
        <v>0.99956674335199103</v>
      </c>
      <c r="FI11" s="28"/>
      <c r="FJ11" s="28"/>
      <c r="FK11" s="28"/>
    </row>
    <row r="12" spans="1:167" s="31" customFormat="1" ht="15.75" x14ac:dyDescent="0.25">
      <c r="A12" s="34" t="s">
        <v>21</v>
      </c>
      <c r="B12" s="8" t="s">
        <v>22</v>
      </c>
      <c r="C12" s="50" t="s">
        <v>89</v>
      </c>
      <c r="D12" s="19">
        <f>D13+D14+D15</f>
        <v>19209.28</v>
      </c>
      <c r="E12" s="9">
        <f t="shared" ref="E12:M12" si="5">E13+E14+E15</f>
        <v>0</v>
      </c>
      <c r="F12" s="19">
        <f t="shared" si="5"/>
        <v>18353.7</v>
      </c>
      <c r="G12" s="9">
        <f t="shared" si="5"/>
        <v>855.57999999999902</v>
      </c>
      <c r="H12" s="9">
        <f t="shared" si="5"/>
        <v>0</v>
      </c>
      <c r="I12" s="19">
        <f t="shared" si="5"/>
        <v>16579.09</v>
      </c>
      <c r="J12" s="9">
        <f t="shared" si="5"/>
        <v>0</v>
      </c>
      <c r="K12" s="9">
        <f t="shared" si="5"/>
        <v>15736.599999999999</v>
      </c>
      <c r="L12" s="9">
        <f t="shared" si="5"/>
        <v>842.49000000000069</v>
      </c>
      <c r="M12" s="9">
        <f t="shared" si="5"/>
        <v>0</v>
      </c>
      <c r="N12" s="10">
        <f t="shared" si="2"/>
        <v>0.86307711689350153</v>
      </c>
      <c r="FI12" s="28"/>
      <c r="FJ12" s="28"/>
      <c r="FK12" s="28"/>
    </row>
    <row r="13" spans="1:167" s="31" customFormat="1" ht="47.25" x14ac:dyDescent="0.25">
      <c r="A13" s="34" t="s">
        <v>24</v>
      </c>
      <c r="B13" s="8" t="s">
        <v>25</v>
      </c>
      <c r="C13" s="51"/>
      <c r="D13" s="35">
        <v>12503.97</v>
      </c>
      <c r="E13" s="9"/>
      <c r="F13" s="35">
        <v>12123.6</v>
      </c>
      <c r="G13" s="11">
        <f t="shared" ref="G13:G15" si="6">D13-E13-F13-H13</f>
        <v>380.36999999999898</v>
      </c>
      <c r="H13" s="9"/>
      <c r="I13" s="13">
        <v>11650.74</v>
      </c>
      <c r="J13" s="9"/>
      <c r="K13" s="35">
        <v>11283.46</v>
      </c>
      <c r="L13" s="11">
        <f t="shared" ref="L13:L15" si="7">I13-J13-K13-M13</f>
        <v>367.28000000000065</v>
      </c>
      <c r="M13" s="9"/>
      <c r="N13" s="10">
        <f t="shared" si="2"/>
        <v>0.93176327198481768</v>
      </c>
      <c r="FI13" s="28"/>
      <c r="FJ13" s="28"/>
      <c r="FK13" s="28"/>
    </row>
    <row r="14" spans="1:167" s="31" customFormat="1" ht="47.25" x14ac:dyDescent="0.25">
      <c r="A14" s="34" t="s">
        <v>26</v>
      </c>
      <c r="B14" s="8" t="s">
        <v>27</v>
      </c>
      <c r="C14" s="51"/>
      <c r="D14" s="9">
        <v>6230.1</v>
      </c>
      <c r="E14" s="9"/>
      <c r="F14" s="19">
        <v>6230.1</v>
      </c>
      <c r="G14" s="11">
        <f t="shared" si="6"/>
        <v>0</v>
      </c>
      <c r="H14" s="9"/>
      <c r="I14" s="9">
        <v>4453.1400000000003</v>
      </c>
      <c r="J14" s="9"/>
      <c r="K14" s="9">
        <v>4453.1400000000003</v>
      </c>
      <c r="L14" s="11">
        <f t="shared" si="7"/>
        <v>0</v>
      </c>
      <c r="M14" s="9"/>
      <c r="N14" s="10">
        <f t="shared" si="2"/>
        <v>0.71477825396061057</v>
      </c>
      <c r="FI14" s="28"/>
      <c r="FJ14" s="28"/>
      <c r="FK14" s="28"/>
    </row>
    <row r="15" spans="1:167" s="31" customFormat="1" ht="15.75" x14ac:dyDescent="0.25">
      <c r="A15" s="37" t="s">
        <v>96</v>
      </c>
      <c r="B15" s="8" t="s">
        <v>100</v>
      </c>
      <c r="C15" s="62"/>
      <c r="D15" s="9">
        <v>475.21</v>
      </c>
      <c r="E15" s="9"/>
      <c r="F15" s="19"/>
      <c r="G15" s="11">
        <f t="shared" si="6"/>
        <v>475.21</v>
      </c>
      <c r="H15" s="9"/>
      <c r="I15" s="9">
        <v>475.21</v>
      </c>
      <c r="J15" s="9"/>
      <c r="K15" s="9">
        <v>0</v>
      </c>
      <c r="L15" s="11">
        <f t="shared" si="7"/>
        <v>475.21</v>
      </c>
      <c r="M15" s="9"/>
      <c r="N15" s="10"/>
      <c r="FI15" s="28"/>
      <c r="FJ15" s="28"/>
      <c r="FK15" s="28"/>
    </row>
    <row r="16" spans="1:167" s="31" customFormat="1" ht="47.25" x14ac:dyDescent="0.25">
      <c r="A16" s="34" t="s">
        <v>28</v>
      </c>
      <c r="B16" s="8" t="s">
        <v>29</v>
      </c>
      <c r="C16" s="50" t="s">
        <v>90</v>
      </c>
      <c r="D16" s="13">
        <f>D17+D18+D19+D20</f>
        <v>163198.09</v>
      </c>
      <c r="E16" s="13">
        <f t="shared" ref="E16:H16" si="8">E17+E18+E19+E20</f>
        <v>0</v>
      </c>
      <c r="F16" s="35">
        <f t="shared" si="8"/>
        <v>89668.670000000013</v>
      </c>
      <c r="G16" s="13">
        <f t="shared" si="8"/>
        <v>73529.419999999984</v>
      </c>
      <c r="H16" s="13">
        <f t="shared" si="8"/>
        <v>0</v>
      </c>
      <c r="I16" s="13">
        <f>I17+I18+I19+I20</f>
        <v>138749.63</v>
      </c>
      <c r="J16" s="13">
        <f t="shared" ref="J16:M16" si="9">J17+J18+J19+J20</f>
        <v>0</v>
      </c>
      <c r="K16" s="13">
        <f t="shared" si="9"/>
        <v>65282.51</v>
      </c>
      <c r="L16" s="13">
        <f t="shared" si="9"/>
        <v>73467.12000000001</v>
      </c>
      <c r="M16" s="13">
        <f t="shared" si="9"/>
        <v>0</v>
      </c>
      <c r="N16" s="10">
        <f t="shared" si="2"/>
        <v>0.85019150653049924</v>
      </c>
      <c r="FI16" s="28"/>
      <c r="FJ16" s="28"/>
      <c r="FK16" s="28"/>
    </row>
    <row r="17" spans="1:167" s="31" customFormat="1" ht="31.5" x14ac:dyDescent="0.25">
      <c r="A17" s="34" t="s">
        <v>30</v>
      </c>
      <c r="B17" s="8" t="s">
        <v>31</v>
      </c>
      <c r="C17" s="51"/>
      <c r="D17" s="13">
        <v>4591.05</v>
      </c>
      <c r="E17" s="9"/>
      <c r="F17" s="35">
        <v>0</v>
      </c>
      <c r="G17" s="11">
        <f t="shared" ref="G17:G20" si="10">D17-E17-F17-H17</f>
        <v>4591.05</v>
      </c>
      <c r="H17" s="9"/>
      <c r="I17" s="13">
        <v>4591.05</v>
      </c>
      <c r="J17" s="9"/>
      <c r="K17" s="13">
        <v>0</v>
      </c>
      <c r="L17" s="11">
        <f t="shared" ref="L17:L20" si="11">I17-J17-K17-M17</f>
        <v>4591.05</v>
      </c>
      <c r="M17" s="9"/>
      <c r="N17" s="10">
        <f t="shared" si="2"/>
        <v>1</v>
      </c>
      <c r="FI17" s="28"/>
      <c r="FJ17" s="28"/>
      <c r="FK17" s="28"/>
    </row>
    <row r="18" spans="1:167" s="31" customFormat="1" ht="31.5" x14ac:dyDescent="0.25">
      <c r="A18" s="34" t="s">
        <v>32</v>
      </c>
      <c r="B18" s="8" t="s">
        <v>33</v>
      </c>
      <c r="C18" s="51"/>
      <c r="D18" s="9">
        <v>8576.16</v>
      </c>
      <c r="E18" s="9"/>
      <c r="F18" s="19">
        <v>199.96</v>
      </c>
      <c r="G18" s="11">
        <f t="shared" si="10"/>
        <v>8376.2000000000007</v>
      </c>
      <c r="H18" s="9"/>
      <c r="I18" s="9">
        <v>8467.2999999999993</v>
      </c>
      <c r="J18" s="9"/>
      <c r="K18" s="9">
        <v>153.4</v>
      </c>
      <c r="L18" s="11">
        <f t="shared" si="11"/>
        <v>8313.9</v>
      </c>
      <c r="M18" s="9"/>
      <c r="N18" s="10">
        <f t="shared" si="2"/>
        <v>0.98730667338295919</v>
      </c>
      <c r="FI18" s="28"/>
      <c r="FJ18" s="28"/>
      <c r="FK18" s="28"/>
    </row>
    <row r="19" spans="1:167" s="31" customFormat="1" ht="47.25" x14ac:dyDescent="0.25">
      <c r="A19" s="34" t="s">
        <v>34</v>
      </c>
      <c r="B19" s="8" t="s">
        <v>35</v>
      </c>
      <c r="C19" s="51"/>
      <c r="D19" s="13">
        <v>99594.06</v>
      </c>
      <c r="E19" s="9"/>
      <c r="F19" s="35">
        <v>87209.66</v>
      </c>
      <c r="G19" s="11">
        <f t="shared" si="10"/>
        <v>12384.399999999994</v>
      </c>
      <c r="H19" s="9"/>
      <c r="I19" s="35">
        <v>75254.460000000006</v>
      </c>
      <c r="J19" s="9"/>
      <c r="K19" s="13">
        <v>62870.06</v>
      </c>
      <c r="L19" s="11">
        <f t="shared" si="11"/>
        <v>12384.400000000009</v>
      </c>
      <c r="M19" s="9"/>
      <c r="N19" s="10">
        <f t="shared" si="2"/>
        <v>0.75561193107299784</v>
      </c>
      <c r="FI19" s="28"/>
      <c r="FJ19" s="28"/>
      <c r="FK19" s="28"/>
    </row>
    <row r="20" spans="1:167" s="31" customFormat="1" ht="47.25" x14ac:dyDescent="0.25">
      <c r="A20" s="34" t="s">
        <v>37</v>
      </c>
      <c r="B20" s="8" t="s">
        <v>36</v>
      </c>
      <c r="C20" s="52"/>
      <c r="D20" s="9">
        <v>50436.82</v>
      </c>
      <c r="E20" s="9"/>
      <c r="F20" s="19">
        <v>2259.0500000000002</v>
      </c>
      <c r="G20" s="11">
        <f t="shared" si="10"/>
        <v>48177.77</v>
      </c>
      <c r="H20" s="9"/>
      <c r="I20" s="9">
        <v>50436.82</v>
      </c>
      <c r="J20" s="9"/>
      <c r="K20" s="9">
        <v>2259.0500000000002</v>
      </c>
      <c r="L20" s="11">
        <f t="shared" si="11"/>
        <v>48177.77</v>
      </c>
      <c r="M20" s="9"/>
      <c r="N20" s="10">
        <f t="shared" si="2"/>
        <v>1</v>
      </c>
      <c r="FI20" s="28"/>
      <c r="FJ20" s="28"/>
      <c r="FK20" s="28"/>
    </row>
    <row r="21" spans="1:167" s="31" customFormat="1" ht="47.25" x14ac:dyDescent="0.25">
      <c r="A21" s="38" t="s">
        <v>38</v>
      </c>
      <c r="B21" s="14" t="s">
        <v>39</v>
      </c>
      <c r="C21" s="50" t="s">
        <v>91</v>
      </c>
      <c r="D21" s="9">
        <f>D22+D23+D24</f>
        <v>21100.41</v>
      </c>
      <c r="E21" s="9">
        <f t="shared" ref="E21:M21" si="12">E22+E23+E24</f>
        <v>0</v>
      </c>
      <c r="F21" s="19">
        <f t="shared" si="12"/>
        <v>0</v>
      </c>
      <c r="G21" s="9">
        <f t="shared" si="12"/>
        <v>21100.41</v>
      </c>
      <c r="H21" s="9">
        <f t="shared" si="12"/>
        <v>0</v>
      </c>
      <c r="I21" s="9">
        <f t="shared" si="12"/>
        <v>19483.98</v>
      </c>
      <c r="J21" s="9">
        <f t="shared" si="12"/>
        <v>0</v>
      </c>
      <c r="K21" s="9">
        <f t="shared" si="12"/>
        <v>0</v>
      </c>
      <c r="L21" s="9">
        <f t="shared" si="12"/>
        <v>19483.98</v>
      </c>
      <c r="M21" s="9">
        <f t="shared" si="12"/>
        <v>0</v>
      </c>
      <c r="N21" s="10">
        <f t="shared" si="2"/>
        <v>0.9233934316916117</v>
      </c>
      <c r="FI21" s="28"/>
      <c r="FJ21" s="28"/>
      <c r="FK21" s="28"/>
    </row>
    <row r="22" spans="1:167" s="31" customFormat="1" ht="63" x14ac:dyDescent="0.25">
      <c r="A22" s="38" t="s">
        <v>43</v>
      </c>
      <c r="B22" s="14" t="s">
        <v>40</v>
      </c>
      <c r="C22" s="51"/>
      <c r="D22" s="9">
        <v>20850.41</v>
      </c>
      <c r="E22" s="9"/>
      <c r="F22" s="19">
        <v>0</v>
      </c>
      <c r="G22" s="11">
        <f t="shared" ref="G22:G25" si="13">D22-E22-F22-H22</f>
        <v>20850.41</v>
      </c>
      <c r="H22" s="9"/>
      <c r="I22" s="9">
        <v>19233.98</v>
      </c>
      <c r="J22" s="9"/>
      <c r="K22" s="9">
        <v>0</v>
      </c>
      <c r="L22" s="11">
        <f t="shared" ref="L22:L25" si="14">I22-J22-K22-M22</f>
        <v>19233.98</v>
      </c>
      <c r="M22" s="9"/>
      <c r="N22" s="10">
        <f t="shared" si="2"/>
        <v>0.92247490576923907</v>
      </c>
      <c r="FI22" s="28"/>
      <c r="FJ22" s="28"/>
      <c r="FK22" s="28"/>
    </row>
    <row r="23" spans="1:167" s="31" customFormat="1" ht="31.5" x14ac:dyDescent="0.25">
      <c r="A23" s="38" t="s">
        <v>44</v>
      </c>
      <c r="B23" s="14" t="s">
        <v>41</v>
      </c>
      <c r="C23" s="51"/>
      <c r="D23" s="13">
        <v>1</v>
      </c>
      <c r="E23" s="9"/>
      <c r="F23" s="35">
        <v>0</v>
      </c>
      <c r="G23" s="11">
        <f t="shared" si="13"/>
        <v>1</v>
      </c>
      <c r="H23" s="9"/>
      <c r="I23" s="13">
        <v>1</v>
      </c>
      <c r="J23" s="9"/>
      <c r="K23" s="13">
        <v>0</v>
      </c>
      <c r="L23" s="11">
        <f t="shared" si="14"/>
        <v>1</v>
      </c>
      <c r="M23" s="9"/>
      <c r="N23" s="10">
        <f t="shared" si="2"/>
        <v>1</v>
      </c>
      <c r="FI23" s="28"/>
      <c r="FJ23" s="28"/>
      <c r="FK23" s="28"/>
    </row>
    <row r="24" spans="1:167" s="31" customFormat="1" ht="47.25" x14ac:dyDescent="0.25">
      <c r="A24" s="38" t="s">
        <v>45</v>
      </c>
      <c r="B24" s="14" t="s">
        <v>42</v>
      </c>
      <c r="C24" s="52"/>
      <c r="D24" s="9">
        <v>249</v>
      </c>
      <c r="E24" s="9"/>
      <c r="F24" s="19">
        <v>0</v>
      </c>
      <c r="G24" s="11">
        <f t="shared" si="13"/>
        <v>249</v>
      </c>
      <c r="H24" s="9"/>
      <c r="I24" s="9">
        <v>249</v>
      </c>
      <c r="J24" s="9"/>
      <c r="K24" s="9">
        <v>0</v>
      </c>
      <c r="L24" s="11">
        <f t="shared" si="14"/>
        <v>249</v>
      </c>
      <c r="M24" s="9"/>
      <c r="N24" s="10">
        <f t="shared" si="2"/>
        <v>1</v>
      </c>
      <c r="FI24" s="28"/>
      <c r="FJ24" s="28"/>
      <c r="FK24" s="28"/>
    </row>
    <row r="25" spans="1:167" s="31" customFormat="1" ht="63" x14ac:dyDescent="0.25">
      <c r="A25" s="34" t="s">
        <v>46</v>
      </c>
      <c r="B25" s="44" t="s">
        <v>47</v>
      </c>
      <c r="C25" s="43" t="s">
        <v>99</v>
      </c>
      <c r="D25" s="9">
        <v>2718.61</v>
      </c>
      <c r="E25" s="9"/>
      <c r="F25" s="19">
        <v>2703.61</v>
      </c>
      <c r="G25" s="9">
        <f t="shared" si="13"/>
        <v>15</v>
      </c>
      <c r="H25" s="9"/>
      <c r="I25" s="9">
        <v>15</v>
      </c>
      <c r="J25" s="9"/>
      <c r="K25" s="9">
        <v>0</v>
      </c>
      <c r="L25" s="9">
        <f t="shared" si="14"/>
        <v>15</v>
      </c>
      <c r="M25" s="9"/>
      <c r="N25" s="10">
        <f t="shared" si="2"/>
        <v>5.5175255001636862E-3</v>
      </c>
      <c r="FI25" s="28"/>
      <c r="FJ25" s="28"/>
      <c r="FK25" s="28"/>
    </row>
    <row r="26" spans="1:167" s="31" customFormat="1" ht="15.75" x14ac:dyDescent="0.25">
      <c r="A26" s="38" t="s">
        <v>48</v>
      </c>
      <c r="B26" s="14" t="s">
        <v>49</v>
      </c>
      <c r="C26" s="50" t="s">
        <v>90</v>
      </c>
      <c r="D26" s="9">
        <f>D27+D28</f>
        <v>22556.33</v>
      </c>
      <c r="E26" s="9">
        <f t="shared" ref="E26:H26" si="15">E27+E28</f>
        <v>0</v>
      </c>
      <c r="F26" s="19">
        <f t="shared" si="15"/>
        <v>9622.8700000000008</v>
      </c>
      <c r="G26" s="9">
        <f t="shared" si="15"/>
        <v>12933.460000000001</v>
      </c>
      <c r="H26" s="9">
        <f t="shared" si="15"/>
        <v>0</v>
      </c>
      <c r="I26" s="9">
        <f>I27+I28</f>
        <v>22556.33</v>
      </c>
      <c r="J26" s="9">
        <f t="shared" ref="J26:M26" si="16">J27+J28</f>
        <v>0</v>
      </c>
      <c r="K26" s="9">
        <f t="shared" si="16"/>
        <v>9622.8700000000008</v>
      </c>
      <c r="L26" s="9">
        <f t="shared" si="16"/>
        <v>12933.460000000001</v>
      </c>
      <c r="M26" s="9">
        <f t="shared" si="16"/>
        <v>0</v>
      </c>
      <c r="N26" s="10">
        <f t="shared" si="2"/>
        <v>1</v>
      </c>
      <c r="FI26" s="28"/>
      <c r="FJ26" s="28"/>
      <c r="FK26" s="28"/>
    </row>
    <row r="27" spans="1:167" s="31" customFormat="1" ht="31.5" x14ac:dyDescent="0.25">
      <c r="A27" s="38" t="s">
        <v>52</v>
      </c>
      <c r="B27" s="14" t="s">
        <v>50</v>
      </c>
      <c r="C27" s="51"/>
      <c r="D27" s="19">
        <v>22106.33</v>
      </c>
      <c r="E27" s="9"/>
      <c r="F27" s="19">
        <v>9622.8700000000008</v>
      </c>
      <c r="G27" s="11">
        <f t="shared" ref="G27:G28" si="17">D27-E27-F27-H27</f>
        <v>12483.460000000001</v>
      </c>
      <c r="H27" s="9"/>
      <c r="I27" s="19">
        <v>22106.33</v>
      </c>
      <c r="J27" s="9"/>
      <c r="K27" s="9">
        <v>9622.8700000000008</v>
      </c>
      <c r="L27" s="11">
        <f t="shared" ref="L27:L28" si="18">I27-J27-K27-M27</f>
        <v>12483.460000000001</v>
      </c>
      <c r="M27" s="9"/>
      <c r="N27" s="10">
        <f t="shared" si="2"/>
        <v>1</v>
      </c>
      <c r="FI27" s="28"/>
      <c r="FJ27" s="28"/>
      <c r="FK27" s="28"/>
    </row>
    <row r="28" spans="1:167" s="31" customFormat="1" ht="47.25" x14ac:dyDescent="0.25">
      <c r="A28" s="38" t="s">
        <v>53</v>
      </c>
      <c r="B28" s="16" t="s">
        <v>51</v>
      </c>
      <c r="C28" s="51"/>
      <c r="D28" s="9">
        <v>450</v>
      </c>
      <c r="E28" s="9"/>
      <c r="F28" s="19">
        <v>0</v>
      </c>
      <c r="G28" s="9">
        <f t="shared" si="17"/>
        <v>450</v>
      </c>
      <c r="H28" s="9"/>
      <c r="I28" s="9">
        <v>450</v>
      </c>
      <c r="J28" s="9"/>
      <c r="K28" s="9">
        <v>0</v>
      </c>
      <c r="L28" s="9">
        <f t="shared" si="18"/>
        <v>450</v>
      </c>
      <c r="M28" s="9"/>
      <c r="N28" s="10">
        <f t="shared" si="2"/>
        <v>1</v>
      </c>
      <c r="FI28" s="28"/>
      <c r="FJ28" s="28"/>
      <c r="FK28" s="28"/>
    </row>
    <row r="29" spans="1:167" s="31" customFormat="1" ht="31.5" x14ac:dyDescent="0.25">
      <c r="A29" s="38" t="s">
        <v>54</v>
      </c>
      <c r="B29" s="14" t="s">
        <v>55</v>
      </c>
      <c r="C29" s="51"/>
      <c r="D29" s="9">
        <f>D30+D31</f>
        <v>4666.54</v>
      </c>
      <c r="E29" s="9">
        <f t="shared" ref="E29:H29" si="19">E30+E31</f>
        <v>0</v>
      </c>
      <c r="F29" s="19">
        <f t="shared" si="19"/>
        <v>0</v>
      </c>
      <c r="G29" s="9">
        <f t="shared" si="19"/>
        <v>4666.54</v>
      </c>
      <c r="H29" s="9">
        <f t="shared" si="19"/>
        <v>0</v>
      </c>
      <c r="I29" s="9">
        <f>I30+I31</f>
        <v>4666.54</v>
      </c>
      <c r="J29" s="9">
        <f t="shared" ref="J29:M29" si="20">J30+J31</f>
        <v>0</v>
      </c>
      <c r="K29" s="9">
        <f t="shared" si="20"/>
        <v>0</v>
      </c>
      <c r="L29" s="9">
        <f t="shared" si="20"/>
        <v>4666.54</v>
      </c>
      <c r="M29" s="9">
        <f t="shared" si="20"/>
        <v>0</v>
      </c>
      <c r="N29" s="10">
        <f t="shared" si="2"/>
        <v>1</v>
      </c>
      <c r="FI29" s="28"/>
      <c r="FJ29" s="28"/>
      <c r="FK29" s="28"/>
    </row>
    <row r="30" spans="1:167" s="31" customFormat="1" ht="47.25" x14ac:dyDescent="0.25">
      <c r="A30" s="38" t="s">
        <v>58</v>
      </c>
      <c r="B30" s="14" t="s">
        <v>56</v>
      </c>
      <c r="C30" s="51"/>
      <c r="D30" s="9">
        <v>4666.54</v>
      </c>
      <c r="E30" s="9"/>
      <c r="F30" s="19"/>
      <c r="G30" s="11">
        <f t="shared" ref="G30:G44" si="21">D30-E30-F30-H30</f>
        <v>4666.54</v>
      </c>
      <c r="H30" s="9"/>
      <c r="I30" s="9">
        <v>4666.54</v>
      </c>
      <c r="J30" s="9"/>
      <c r="K30" s="9">
        <v>0</v>
      </c>
      <c r="L30" s="11">
        <f t="shared" ref="L30:L32" si="22">I30-J30-K30-M30</f>
        <v>4666.54</v>
      </c>
      <c r="M30" s="9"/>
      <c r="N30" s="10">
        <f t="shared" si="2"/>
        <v>1</v>
      </c>
      <c r="FI30" s="28"/>
      <c r="FJ30" s="28"/>
      <c r="FK30" s="28"/>
    </row>
    <row r="31" spans="1:167" s="31" customFormat="1" ht="47.25" x14ac:dyDescent="0.25">
      <c r="A31" s="34" t="s">
        <v>59</v>
      </c>
      <c r="B31" s="14" t="s">
        <v>57</v>
      </c>
      <c r="C31" s="51"/>
      <c r="D31" s="9">
        <v>0</v>
      </c>
      <c r="E31" s="9"/>
      <c r="F31" s="19">
        <v>0</v>
      </c>
      <c r="G31" s="9">
        <f t="shared" si="21"/>
        <v>0</v>
      </c>
      <c r="H31" s="9"/>
      <c r="I31" s="9">
        <v>0</v>
      </c>
      <c r="J31" s="9"/>
      <c r="K31" s="9">
        <v>0</v>
      </c>
      <c r="L31" s="9">
        <f t="shared" si="22"/>
        <v>0</v>
      </c>
      <c r="M31" s="9"/>
      <c r="N31" s="10" t="e">
        <f t="shared" si="2"/>
        <v>#DIV/0!</v>
      </c>
      <c r="FI31" s="28"/>
      <c r="FJ31" s="28"/>
      <c r="FK31" s="28"/>
    </row>
    <row r="32" spans="1:167" s="31" customFormat="1" ht="31.5" x14ac:dyDescent="0.25">
      <c r="A32" s="34" t="s">
        <v>60</v>
      </c>
      <c r="B32" s="8" t="s">
        <v>61</v>
      </c>
      <c r="C32" s="52"/>
      <c r="D32" s="9">
        <v>4.0199999999999996</v>
      </c>
      <c r="E32" s="9"/>
      <c r="F32" s="19">
        <v>4.0199999999999996</v>
      </c>
      <c r="G32" s="9">
        <f t="shared" si="21"/>
        <v>0</v>
      </c>
      <c r="H32" s="9"/>
      <c r="I32" s="9">
        <v>4.0199999999999996</v>
      </c>
      <c r="J32" s="9"/>
      <c r="K32" s="9">
        <v>4.0199999999999996</v>
      </c>
      <c r="L32" s="9">
        <f t="shared" si="22"/>
        <v>0</v>
      </c>
      <c r="M32" s="9"/>
      <c r="N32" s="10">
        <f t="shared" si="2"/>
        <v>1</v>
      </c>
      <c r="FI32" s="28"/>
      <c r="FJ32" s="28"/>
      <c r="FK32" s="28"/>
    </row>
    <row r="33" spans="1:167" ht="15.75" x14ac:dyDescent="0.25">
      <c r="A33" s="38" t="s">
        <v>62</v>
      </c>
      <c r="B33" s="14" t="s">
        <v>63</v>
      </c>
      <c r="C33" s="50" t="s">
        <v>89</v>
      </c>
      <c r="D33" s="9">
        <f>D34+D35</f>
        <v>13070.41</v>
      </c>
      <c r="E33" s="9">
        <f t="shared" ref="E33:H33" si="23">E34+E35</f>
        <v>0</v>
      </c>
      <c r="F33" s="19">
        <f t="shared" si="23"/>
        <v>482.64</v>
      </c>
      <c r="G33" s="9">
        <f t="shared" si="23"/>
        <v>12587.77</v>
      </c>
      <c r="H33" s="9">
        <f t="shared" si="23"/>
        <v>0</v>
      </c>
      <c r="I33" s="9">
        <f>I34+I35</f>
        <v>12428.529999999999</v>
      </c>
      <c r="J33" s="9">
        <f t="shared" ref="J33:M33" si="24">J34+J35</f>
        <v>0</v>
      </c>
      <c r="K33" s="9">
        <f t="shared" si="24"/>
        <v>482.64</v>
      </c>
      <c r="L33" s="9">
        <f t="shared" si="24"/>
        <v>11945.89</v>
      </c>
      <c r="M33" s="9">
        <f t="shared" si="24"/>
        <v>0</v>
      </c>
      <c r="N33" s="10">
        <f t="shared" si="2"/>
        <v>0.95089059945326881</v>
      </c>
    </row>
    <row r="34" spans="1:167" ht="47.25" x14ac:dyDescent="0.25">
      <c r="A34" s="38" t="s">
        <v>66</v>
      </c>
      <c r="B34" s="14" t="s">
        <v>64</v>
      </c>
      <c r="C34" s="51"/>
      <c r="D34" s="9">
        <v>6012.49</v>
      </c>
      <c r="E34" s="9"/>
      <c r="F34" s="19">
        <v>347.83</v>
      </c>
      <c r="G34" s="11">
        <f t="shared" si="21"/>
        <v>5664.66</v>
      </c>
      <c r="H34" s="9"/>
      <c r="I34" s="9">
        <v>6012.49</v>
      </c>
      <c r="J34" s="9"/>
      <c r="K34" s="9">
        <v>347.83</v>
      </c>
      <c r="L34" s="11">
        <f t="shared" ref="L34:L35" si="25">I34-J34-K34-M34</f>
        <v>5664.66</v>
      </c>
      <c r="M34" s="9"/>
      <c r="N34" s="10">
        <f t="shared" si="2"/>
        <v>1</v>
      </c>
    </row>
    <row r="35" spans="1:167" ht="31.5" x14ac:dyDescent="0.25">
      <c r="A35" s="38" t="s">
        <v>67</v>
      </c>
      <c r="B35" s="16" t="s">
        <v>65</v>
      </c>
      <c r="C35" s="52"/>
      <c r="D35" s="9">
        <v>7057.92</v>
      </c>
      <c r="E35" s="9"/>
      <c r="F35" s="19">
        <v>134.81</v>
      </c>
      <c r="G35" s="9">
        <f t="shared" si="21"/>
        <v>6923.11</v>
      </c>
      <c r="H35" s="9"/>
      <c r="I35" s="9">
        <v>6416.04</v>
      </c>
      <c r="J35" s="9"/>
      <c r="K35" s="9">
        <v>134.81</v>
      </c>
      <c r="L35" s="9">
        <f t="shared" si="25"/>
        <v>6281.23</v>
      </c>
      <c r="M35" s="9"/>
      <c r="N35" s="10">
        <f t="shared" si="2"/>
        <v>0.90905535908596302</v>
      </c>
    </row>
    <row r="36" spans="1:167" ht="63" x14ac:dyDescent="0.25">
      <c r="A36" s="38" t="s">
        <v>68</v>
      </c>
      <c r="B36" s="14" t="s">
        <v>69</v>
      </c>
      <c r="C36" s="53" t="s">
        <v>72</v>
      </c>
      <c r="D36" s="9">
        <f>D37+D38</f>
        <v>8436.32</v>
      </c>
      <c r="E36" s="9">
        <f t="shared" ref="E36:H36" si="26">E37+E38</f>
        <v>0</v>
      </c>
      <c r="F36" s="19">
        <f t="shared" si="26"/>
        <v>0</v>
      </c>
      <c r="G36" s="9">
        <f t="shared" si="26"/>
        <v>8436.32</v>
      </c>
      <c r="H36" s="9">
        <f t="shared" si="26"/>
        <v>0</v>
      </c>
      <c r="I36" s="9">
        <f>I37+I38</f>
        <v>8436.27</v>
      </c>
      <c r="J36" s="9">
        <f t="shared" ref="J36:M36" si="27">J37+J38</f>
        <v>0</v>
      </c>
      <c r="K36" s="9">
        <f t="shared" si="27"/>
        <v>0</v>
      </c>
      <c r="L36" s="9">
        <f t="shared" si="27"/>
        <v>8436.27</v>
      </c>
      <c r="M36" s="9">
        <f t="shared" si="27"/>
        <v>0</v>
      </c>
      <c r="N36" s="10">
        <f t="shared" si="2"/>
        <v>0.99999407324520651</v>
      </c>
    </row>
    <row r="37" spans="1:167" ht="31.5" x14ac:dyDescent="0.25">
      <c r="A37" s="39" t="s">
        <v>74</v>
      </c>
      <c r="B37" s="14" t="s">
        <v>70</v>
      </c>
      <c r="C37" s="54"/>
      <c r="D37" s="9">
        <v>610.5</v>
      </c>
      <c r="E37" s="9"/>
      <c r="F37" s="19">
        <v>0</v>
      </c>
      <c r="G37" s="11">
        <f t="shared" si="21"/>
        <v>610.5</v>
      </c>
      <c r="H37" s="9"/>
      <c r="I37" s="9">
        <v>610.5</v>
      </c>
      <c r="J37" s="9"/>
      <c r="K37" s="9">
        <v>0</v>
      </c>
      <c r="L37" s="11">
        <f t="shared" ref="L37:L38" si="28">I37-J37-K37-M37</f>
        <v>610.5</v>
      </c>
      <c r="M37" s="9"/>
      <c r="N37" s="10">
        <f t="shared" si="2"/>
        <v>1</v>
      </c>
    </row>
    <row r="38" spans="1:167" ht="31.5" x14ac:dyDescent="0.25">
      <c r="A38" s="38" t="s">
        <v>73</v>
      </c>
      <c r="B38" s="16" t="s">
        <v>71</v>
      </c>
      <c r="C38" s="55"/>
      <c r="D38" s="9">
        <v>7825.82</v>
      </c>
      <c r="E38" s="9"/>
      <c r="F38" s="19">
        <v>0</v>
      </c>
      <c r="G38" s="9">
        <f t="shared" si="21"/>
        <v>7825.82</v>
      </c>
      <c r="H38" s="9"/>
      <c r="I38" s="9">
        <v>7825.77</v>
      </c>
      <c r="J38" s="9"/>
      <c r="K38" s="9">
        <v>0</v>
      </c>
      <c r="L38" s="9">
        <f t="shared" si="28"/>
        <v>7825.77</v>
      </c>
      <c r="M38" s="9"/>
      <c r="N38" s="10">
        <f t="shared" si="2"/>
        <v>0.99999361089317162</v>
      </c>
    </row>
    <row r="39" spans="1:167" ht="31.5" x14ac:dyDescent="0.25">
      <c r="A39" s="38" t="s">
        <v>75</v>
      </c>
      <c r="B39" s="14" t="s">
        <v>76</v>
      </c>
      <c r="C39" s="50" t="s">
        <v>92</v>
      </c>
      <c r="D39" s="9">
        <f>D40+D41+D42+D43</f>
        <v>55815.740000000005</v>
      </c>
      <c r="E39" s="9">
        <f t="shared" ref="E39:M39" si="29">E40+E41+E42+E43</f>
        <v>0</v>
      </c>
      <c r="F39" s="19">
        <f t="shared" si="29"/>
        <v>3864.45</v>
      </c>
      <c r="G39" s="9">
        <f t="shared" si="29"/>
        <v>51951.290000000008</v>
      </c>
      <c r="H39" s="9">
        <f t="shared" si="29"/>
        <v>0</v>
      </c>
      <c r="I39" s="9">
        <f t="shared" si="29"/>
        <v>55560.800000000003</v>
      </c>
      <c r="J39" s="9">
        <f t="shared" si="29"/>
        <v>0</v>
      </c>
      <c r="K39" s="9">
        <f t="shared" si="29"/>
        <v>3666.99</v>
      </c>
      <c r="L39" s="9">
        <f t="shared" si="29"/>
        <v>51893.810000000005</v>
      </c>
      <c r="M39" s="9">
        <f t="shared" si="29"/>
        <v>0</v>
      </c>
      <c r="N39" s="10">
        <f t="shared" si="2"/>
        <v>0.99543247119898437</v>
      </c>
    </row>
    <row r="40" spans="1:167" ht="31.5" x14ac:dyDescent="0.25">
      <c r="A40" s="39" t="s">
        <v>82</v>
      </c>
      <c r="B40" s="14" t="s">
        <v>77</v>
      </c>
      <c r="C40" s="51"/>
      <c r="D40" s="9">
        <v>70.03</v>
      </c>
      <c r="E40" s="9"/>
      <c r="F40" s="19">
        <v>0</v>
      </c>
      <c r="G40" s="9">
        <f t="shared" si="21"/>
        <v>70.03</v>
      </c>
      <c r="H40" s="9"/>
      <c r="I40" s="9">
        <v>70.03</v>
      </c>
      <c r="J40" s="9"/>
      <c r="K40" s="9">
        <v>0</v>
      </c>
      <c r="L40" s="11">
        <f t="shared" ref="L40:L44" si="30">I40-J40-K40-M40</f>
        <v>70.03</v>
      </c>
      <c r="M40" s="9"/>
      <c r="N40" s="10">
        <f t="shared" si="2"/>
        <v>1</v>
      </c>
    </row>
    <row r="41" spans="1:167" ht="31.5" x14ac:dyDescent="0.25">
      <c r="A41" s="38" t="s">
        <v>80</v>
      </c>
      <c r="B41" s="14" t="s">
        <v>78</v>
      </c>
      <c r="C41" s="51"/>
      <c r="D41" s="9">
        <v>583.54999999999995</v>
      </c>
      <c r="E41" s="9"/>
      <c r="F41" s="19">
        <v>0</v>
      </c>
      <c r="G41" s="9">
        <f t="shared" si="21"/>
        <v>583.54999999999995</v>
      </c>
      <c r="H41" s="9"/>
      <c r="I41" s="9">
        <v>531.13</v>
      </c>
      <c r="J41" s="9"/>
      <c r="K41" s="9">
        <v>0</v>
      </c>
      <c r="L41" s="9">
        <f t="shared" si="30"/>
        <v>531.13</v>
      </c>
      <c r="M41" s="9"/>
      <c r="N41" s="10">
        <f t="shared" si="2"/>
        <v>0.91017050809699263</v>
      </c>
    </row>
    <row r="42" spans="1:167" ht="31.5" x14ac:dyDescent="0.25">
      <c r="A42" s="38" t="s">
        <v>81</v>
      </c>
      <c r="B42" s="14" t="s">
        <v>79</v>
      </c>
      <c r="C42" s="51"/>
      <c r="D42" s="9">
        <v>39790.550000000003</v>
      </c>
      <c r="E42" s="19"/>
      <c r="F42" s="19">
        <v>3864.45</v>
      </c>
      <c r="G42" s="9">
        <f t="shared" si="21"/>
        <v>35926.100000000006</v>
      </c>
      <c r="H42" s="9"/>
      <c r="I42" s="9">
        <v>39588.03</v>
      </c>
      <c r="J42" s="19"/>
      <c r="K42" s="19">
        <v>3666.99</v>
      </c>
      <c r="L42" s="11">
        <f t="shared" si="30"/>
        <v>35921.040000000001</v>
      </c>
      <c r="M42" s="9"/>
      <c r="N42" s="10">
        <f t="shared" si="2"/>
        <v>0.99491034931660904</v>
      </c>
    </row>
    <row r="43" spans="1:167" ht="47.25" x14ac:dyDescent="0.25">
      <c r="A43" s="38" t="s">
        <v>85</v>
      </c>
      <c r="B43" s="8" t="s">
        <v>86</v>
      </c>
      <c r="C43" s="52"/>
      <c r="D43" s="9">
        <v>15371.61</v>
      </c>
      <c r="E43" s="9"/>
      <c r="F43" s="19">
        <v>0</v>
      </c>
      <c r="G43" s="9">
        <f t="shared" si="21"/>
        <v>15371.61</v>
      </c>
      <c r="H43" s="9"/>
      <c r="I43" s="9">
        <v>15371.61</v>
      </c>
      <c r="J43" s="9"/>
      <c r="K43" s="9">
        <v>0</v>
      </c>
      <c r="L43" s="9">
        <f t="shared" si="30"/>
        <v>15371.61</v>
      </c>
      <c r="M43" s="9"/>
      <c r="N43" s="10">
        <f t="shared" si="2"/>
        <v>1</v>
      </c>
    </row>
    <row r="44" spans="1:167" ht="94.5" x14ac:dyDescent="0.25">
      <c r="A44" s="34" t="s">
        <v>83</v>
      </c>
      <c r="B44" s="8" t="s">
        <v>94</v>
      </c>
      <c r="C44" s="43" t="s">
        <v>93</v>
      </c>
      <c r="D44" s="9">
        <v>9902.06</v>
      </c>
      <c r="E44" s="9"/>
      <c r="F44" s="19">
        <v>9406.9599999999991</v>
      </c>
      <c r="G44" s="9">
        <f t="shared" si="21"/>
        <v>495.10000000000036</v>
      </c>
      <c r="H44" s="9"/>
      <c r="I44" s="9">
        <v>9902.06</v>
      </c>
      <c r="J44" s="9"/>
      <c r="K44" s="9">
        <v>9406.9599999999991</v>
      </c>
      <c r="L44" s="9">
        <f t="shared" si="30"/>
        <v>495.10000000000036</v>
      </c>
      <c r="M44" s="9"/>
      <c r="N44" s="10">
        <f t="shared" si="2"/>
        <v>1</v>
      </c>
    </row>
    <row r="45" spans="1:167" s="49" customFormat="1" ht="15.75" x14ac:dyDescent="0.25">
      <c r="A45" s="45"/>
      <c r="B45" s="46" t="s">
        <v>88</v>
      </c>
      <c r="C45" s="46"/>
      <c r="D45" s="19">
        <f>D44+D39+D36+D33+D32+D29+D26+D25+D21+D16+D12+D11+D10+D6</f>
        <v>653069.38</v>
      </c>
      <c r="E45" s="19">
        <f>E44+E39+E36+E33+E32+E29+E26+E25+E21+E16+E12+E11+E10+E6</f>
        <v>0</v>
      </c>
      <c r="F45" s="19">
        <f>F44+F39+F36+F33+F32+F29+F26+F25+F21+F16+F12+F11+F10+F6</f>
        <v>341592.24</v>
      </c>
      <c r="G45" s="19">
        <f t="shared" ref="G45:M45" si="31">G44+G39+G36+G33+G32+G29+G26+G25+G21+G16+G12+G11+G10+G6</f>
        <v>311477.14</v>
      </c>
      <c r="H45" s="19">
        <f t="shared" si="31"/>
        <v>0</v>
      </c>
      <c r="I45" s="19">
        <f t="shared" si="31"/>
        <v>615415.72000000009</v>
      </c>
      <c r="J45" s="19">
        <f>J44+J39+J36+J33+J32+J29+J26+J25+J21+J16+J12+J11+J10+J6</f>
        <v>0</v>
      </c>
      <c r="K45" s="19">
        <f>K44+K39+K36+K33+K32+K29+K26+K25+K21+K16+K12+K11+K10+K6</f>
        <v>306967.28000000003</v>
      </c>
      <c r="L45" s="19">
        <f t="shared" si="31"/>
        <v>308448.44</v>
      </c>
      <c r="M45" s="19">
        <f t="shared" si="31"/>
        <v>0</v>
      </c>
      <c r="N45" s="47">
        <f t="shared" si="2"/>
        <v>0.94234355314591545</v>
      </c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  <c r="CI45" s="48"/>
      <c r="CJ45" s="48"/>
      <c r="CK45" s="48"/>
      <c r="CL45" s="48"/>
      <c r="CM45" s="48"/>
      <c r="CN45" s="48"/>
      <c r="CO45" s="48"/>
      <c r="CP45" s="48"/>
      <c r="CQ45" s="48"/>
      <c r="CR45" s="48"/>
      <c r="CS45" s="48"/>
      <c r="CT45" s="48"/>
      <c r="CU45" s="48"/>
      <c r="CV45" s="48"/>
      <c r="CW45" s="48"/>
      <c r="CX45" s="48"/>
      <c r="CY45" s="48"/>
      <c r="CZ45" s="48"/>
      <c r="DA45" s="48"/>
      <c r="DB45" s="48"/>
      <c r="DC45" s="48"/>
      <c r="DD45" s="48"/>
      <c r="DE45" s="48"/>
      <c r="DF45" s="48"/>
      <c r="DG45" s="48"/>
      <c r="DH45" s="48"/>
      <c r="DI45" s="48"/>
      <c r="DJ45" s="48"/>
      <c r="DK45" s="48"/>
      <c r="DL45" s="48"/>
      <c r="DM45" s="48"/>
      <c r="DN45" s="48"/>
      <c r="DO45" s="48"/>
      <c r="DP45" s="48"/>
      <c r="DQ45" s="48"/>
      <c r="DR45" s="48"/>
      <c r="DS45" s="48"/>
      <c r="DT45" s="48"/>
      <c r="DU45" s="48"/>
      <c r="DV45" s="48"/>
      <c r="DW45" s="48"/>
      <c r="DX45" s="48"/>
      <c r="DY45" s="48"/>
      <c r="DZ45" s="48"/>
      <c r="EA45" s="48"/>
      <c r="EB45" s="48"/>
      <c r="EC45" s="48"/>
      <c r="ED45" s="48"/>
      <c r="EE45" s="48"/>
      <c r="EF45" s="48"/>
      <c r="EG45" s="48"/>
      <c r="EH45" s="48"/>
      <c r="EI45" s="48"/>
      <c r="EJ45" s="48"/>
      <c r="EK45" s="48"/>
      <c r="EL45" s="48"/>
      <c r="EM45" s="48"/>
      <c r="EN45" s="48"/>
      <c r="EO45" s="48"/>
      <c r="EP45" s="48"/>
      <c r="EQ45" s="48"/>
      <c r="ER45" s="48"/>
      <c r="ES45" s="48"/>
      <c r="ET45" s="48"/>
      <c r="EU45" s="48"/>
      <c r="EV45" s="48"/>
      <c r="EW45" s="48"/>
      <c r="EX45" s="48"/>
      <c r="EY45" s="48"/>
      <c r="EZ45" s="48"/>
      <c r="FA45" s="48"/>
      <c r="FB45" s="48"/>
      <c r="FC45" s="48"/>
      <c r="FD45" s="48"/>
      <c r="FE45" s="48"/>
      <c r="FF45" s="48"/>
      <c r="FG45" s="48"/>
      <c r="FH45" s="48"/>
    </row>
    <row r="47" spans="1:167" s="29" customFormat="1" ht="15.75" x14ac:dyDescent="0.25">
      <c r="C47" s="28"/>
      <c r="D47" s="40"/>
      <c r="E47" s="41"/>
      <c r="F47" s="42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31"/>
      <c r="DY47" s="31"/>
      <c r="DZ47" s="31"/>
      <c r="EA47" s="31"/>
      <c r="EB47" s="31"/>
      <c r="EC47" s="31"/>
      <c r="ED47" s="31"/>
      <c r="EE47" s="31"/>
      <c r="EF47" s="31"/>
      <c r="EG47" s="31"/>
      <c r="EH47" s="31"/>
      <c r="EI47" s="31"/>
      <c r="EJ47" s="31"/>
      <c r="EK47" s="31"/>
      <c r="EL47" s="31"/>
      <c r="EM47" s="31"/>
      <c r="EN47" s="31"/>
      <c r="EO47" s="31"/>
      <c r="EP47" s="31"/>
      <c r="EQ47" s="31"/>
      <c r="ER47" s="31"/>
      <c r="ES47" s="31"/>
      <c r="ET47" s="31"/>
      <c r="EU47" s="31"/>
      <c r="EV47" s="31"/>
      <c r="EW47" s="31"/>
      <c r="EX47" s="31"/>
      <c r="EY47" s="31"/>
      <c r="EZ47" s="31"/>
      <c r="FA47" s="31"/>
      <c r="FB47" s="31"/>
      <c r="FC47" s="31"/>
      <c r="FD47" s="31"/>
      <c r="FE47" s="31"/>
      <c r="FF47" s="31"/>
      <c r="FG47" s="31"/>
      <c r="FH47" s="31"/>
      <c r="FI47" s="28"/>
      <c r="FJ47" s="28"/>
      <c r="FK47" s="28"/>
    </row>
  </sheetData>
  <mergeCells count="15">
    <mergeCell ref="C33:C35"/>
    <mergeCell ref="C36:C38"/>
    <mergeCell ref="C39:C43"/>
    <mergeCell ref="C6:C11"/>
    <mergeCell ref="C12:C15"/>
    <mergeCell ref="C16:C20"/>
    <mergeCell ref="C21:C24"/>
    <mergeCell ref="C26:C32"/>
    <mergeCell ref="A2:N2"/>
    <mergeCell ref="A3:A4"/>
    <mergeCell ref="B3:B4"/>
    <mergeCell ref="C3:C4"/>
    <mergeCell ref="D3:H3"/>
    <mergeCell ref="I3:M3"/>
    <mergeCell ref="N3:N4"/>
  </mergeCells>
  <pageMargins left="0.23622047244094491" right="0.23622047244094491" top="0.74803149606299213" bottom="0.74803149606299213" header="0.31496062992125984" footer="0.31496062992125984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</vt:lpstr>
      <vt:lpstr>на 01.01.2022 </vt:lpstr>
      <vt:lpstr>Запрос!Заголовки_для_печати</vt:lpstr>
      <vt:lpstr>'на 01.01.2022 '!Заголовки_для_печати</vt:lpstr>
      <vt:lpstr>Запрос!Область_печати</vt:lpstr>
      <vt:lpstr>'на 01.01.2022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2022-05-16T10:58:52Z</dcterms:modified>
</cp:coreProperties>
</file>