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3" sheetId="1" r:id="rId1"/>
  </sheets>
  <definedNames>
    <definedName name="_xlnm.Print_Titles" localSheetId="0">'Раздел 3'!$5:$8</definedName>
  </definedNames>
  <calcPr fullCalcOnLoad="1"/>
</workbook>
</file>

<file path=xl/sharedStrings.xml><?xml version="1.0" encoding="utf-8"?>
<sst xmlns="http://schemas.openxmlformats.org/spreadsheetml/2006/main" count="148" uniqueCount="57">
  <si>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</si>
  <si>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</si>
  <si>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</si>
  <si>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</si>
  <si>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</si>
  <si>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</si>
  <si>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</si>
  <si>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</si>
  <si>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</si>
  <si>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</si>
  <si>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</si>
  <si>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</si>
  <si>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</si>
  <si>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</si>
  <si>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</si>
  <si>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Администрация ЗАТО Видяево</t>
  </si>
  <si>
    <t xml:space="preserve">Администрация ЗАТО Видяево </t>
  </si>
  <si>
    <t>Итого по задаче 1</t>
  </si>
  <si>
    <t>Всего по ВЦП</t>
  </si>
  <si>
    <t>Администрация ЗАТО Видяево (Специалист по административной комиссии)</t>
  </si>
  <si>
    <t>2014-2018</t>
  </si>
  <si>
    <t>Источники финансирования</t>
  </si>
  <si>
    <t>Объемы финансирования (тыс.руб.)</t>
  </si>
  <si>
    <t>Исполнители, перечень организаций, участвующих в реализации основных мероприятий</t>
  </si>
  <si>
    <t xml:space="preserve">Показатели (индикаторы) результативности выполнения основных мероприятий   </t>
  </si>
  <si>
    <t>Цель, задачи, основные  мероприятия</t>
  </si>
  <si>
    <t xml:space="preserve"> «Обеспечение деятельности Администрации ЗАТО Видяево»</t>
  </si>
  <si>
    <t>Перечень основных мероприятий Ведомственной целевой программы</t>
  </si>
  <si>
    <t>МБУ УМС СЗ ЗАТО Видяево</t>
  </si>
  <si>
    <t>Администрация ЗАТО Видяево  (Специалист по опеке и попечительству)</t>
  </si>
  <si>
    <t>Администрация ЗАТО Видяево (Специалист по ЗАГСу)</t>
  </si>
  <si>
    <t>Администрация ЗАТО Видяево (Специалист по КДН и ЗП)</t>
  </si>
  <si>
    <t>Администрация ЗАТО Видяево (Специалист по ВУСу)</t>
  </si>
  <si>
    <t>Администрация ЗАТО Видяево (Начальник ООПР)</t>
  </si>
  <si>
    <t>Осуществление переданных федеральных полномочий по государственной регистрации актов гражданского состояния (0304 8330159300)</t>
  </si>
  <si>
    <t>Осуществление переданных федеральных полномочий по осуществелению первичного воинского учета  (0203 8330151180)</t>
  </si>
  <si>
    <t>Реализация Закона Мурманской области «Об административных комиссиях»                                       (0113 8330175550)</t>
  </si>
  <si>
    <t>Реализация Закона Мурманской области «О комиссиях по делам несовершеннолетних и защите их прав в Мурманской области»     (1004 8330175560)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</si>
  <si>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    (1004 8330175520)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</si>
  <si>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совершеннолетних"    (1004 8330175530)</t>
  </si>
  <si>
    <t xml:space="preserve">Осуществление полномочий по составлению списков в кандидатов в присяжные заседатели федеральных судов юрисдикции РФ  (0105   8330151200) </t>
  </si>
  <si>
    <t>2019-2024</t>
  </si>
  <si>
    <t>Реализация Закона Мурманской области «Об административных правонарушениях»               (0113 8330175540)</t>
  </si>
  <si>
    <t xml:space="preserve">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</si>
  <si>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1.1.1</t>
  </si>
  <si>
    <t>1.1.2</t>
  </si>
  <si>
    <t>1.1.3</t>
  </si>
  <si>
    <t>1.1.4</t>
  </si>
  <si>
    <t xml:space="preserve">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</si>
  <si>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1.1.5</t>
  </si>
  <si>
    <t>1.1.6</t>
  </si>
  <si>
    <t>1.1.7</t>
  </si>
  <si>
    <t>1.1.8</t>
  </si>
  <si>
    <t>1.1.9</t>
  </si>
  <si>
    <t>Приложение к ВЦП</t>
  </si>
  <si>
    <t>Проведение Всероссийской переписи населения 2020 года   (0113 8330154690)</t>
  </si>
  <si>
    <t>1.1.10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</si>
</sst>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view="pageBreakPreview" zoomScale="74" zoomScaleNormal="74" zoomScaleSheetLayoutView="74" zoomScalePageLayoutView="0" workbookViewId="0" topLeftCell="A7">
      <selection activeCell="G20" sqref="G20"/>
    </sheetView>
  </sheetViews>
  <sheetFormatPr defaultColWidth="9.140625" defaultRowHeight="15"/>
  <cols>
    <col min="1" max="1" width="8.28125" style="2" customWidth="1"/>
    <col min="2" max="2" width="31.57421875" style="2" customWidth="1"/>
    <col min="3" max="3" width="11.7109375" style="2" customWidth="1"/>
    <col min="4" max="4" width="9.140625" style="2" customWidth="1"/>
    <col min="5" max="5" width="13.7109375" style="2" customWidth="1"/>
    <col min="6" max="6" width="14.00390625" style="2" customWidth="1"/>
    <col min="7" max="7" width="13.8515625" style="2" customWidth="1"/>
    <col min="8" max="8" width="14.421875" style="2" customWidth="1"/>
    <col min="9" max="10" width="14.00390625" style="2" customWidth="1"/>
    <col min="11" max="11" width="13.421875" style="2" customWidth="1"/>
    <col min="12" max="12" width="30.00390625" style="2" customWidth="1"/>
    <col min="13" max="18" width="9.140625" style="2" customWidth="1"/>
    <col min="19" max="20" width="21.8515625" style="2" customWidth="1"/>
    <col min="21" max="16384" width="9.140625" style="2" customWidth="1"/>
  </cols>
  <sheetData>
    <row r="1" spans="12:19" ht="18.75">
      <c r="L1" s="41"/>
      <c r="M1" s="41"/>
      <c r="N1" s="92" t="s">
        <v>54</v>
      </c>
      <c r="O1" s="92"/>
      <c r="P1" s="92"/>
      <c r="Q1" s="92"/>
      <c r="R1" s="92"/>
      <c r="S1" s="92"/>
    </row>
    <row r="2" spans="12:19" ht="18.75">
      <c r="L2" s="92"/>
      <c r="M2" s="92"/>
      <c r="N2" s="92"/>
      <c r="O2" s="92"/>
      <c r="P2" s="92"/>
      <c r="Q2" s="92"/>
      <c r="R2" s="92"/>
      <c r="S2" s="92"/>
    </row>
    <row r="3" spans="1:19" ht="23.25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24" thickBot="1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78" customHeight="1" thickBot="1">
      <c r="A5" s="67" t="s">
        <v>7</v>
      </c>
      <c r="B5" s="67" t="s">
        <v>25</v>
      </c>
      <c r="C5" s="70" t="s">
        <v>8</v>
      </c>
      <c r="D5" s="93" t="s">
        <v>21</v>
      </c>
      <c r="E5" s="79" t="s">
        <v>22</v>
      </c>
      <c r="F5" s="80"/>
      <c r="G5" s="80"/>
      <c r="H5" s="80"/>
      <c r="I5" s="80"/>
      <c r="J5" s="80"/>
      <c r="K5" s="81"/>
      <c r="L5" s="86" t="s">
        <v>24</v>
      </c>
      <c r="M5" s="86"/>
      <c r="N5" s="86"/>
      <c r="O5" s="86"/>
      <c r="P5" s="86"/>
      <c r="Q5" s="86"/>
      <c r="R5" s="87"/>
      <c r="S5" s="67" t="s">
        <v>23</v>
      </c>
    </row>
    <row r="6" spans="1:19" ht="19.5" thickBot="1">
      <c r="A6" s="68"/>
      <c r="B6" s="68"/>
      <c r="C6" s="71"/>
      <c r="D6" s="94"/>
      <c r="E6" s="77" t="s">
        <v>0</v>
      </c>
      <c r="F6" s="13">
        <v>2019</v>
      </c>
      <c r="G6" s="9">
        <v>2020</v>
      </c>
      <c r="H6" s="9">
        <v>2021</v>
      </c>
      <c r="I6" s="9">
        <v>2022</v>
      </c>
      <c r="J6" s="9">
        <v>2023</v>
      </c>
      <c r="K6" s="9">
        <v>2024</v>
      </c>
      <c r="L6" s="88" t="s">
        <v>2</v>
      </c>
      <c r="M6" s="7">
        <v>2019</v>
      </c>
      <c r="N6" s="8">
        <v>2020</v>
      </c>
      <c r="O6" s="7">
        <v>2021</v>
      </c>
      <c r="P6" s="7">
        <v>2022</v>
      </c>
      <c r="Q6" s="7">
        <v>2023</v>
      </c>
      <c r="R6" s="7">
        <v>2024</v>
      </c>
      <c r="S6" s="68"/>
    </row>
    <row r="7" spans="1:19" ht="51" customHeight="1" thickBot="1">
      <c r="A7" s="69"/>
      <c r="B7" s="69"/>
      <c r="C7" s="72"/>
      <c r="D7" s="78"/>
      <c r="E7" s="78"/>
      <c r="F7" s="12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89"/>
      <c r="M7" s="3" t="s">
        <v>1</v>
      </c>
      <c r="N7" s="3" t="s">
        <v>1</v>
      </c>
      <c r="O7" s="4" t="s">
        <v>1</v>
      </c>
      <c r="P7" s="3" t="s">
        <v>1</v>
      </c>
      <c r="Q7" s="3" t="s">
        <v>1</v>
      </c>
      <c r="R7" s="3" t="s">
        <v>1</v>
      </c>
      <c r="S7" s="69"/>
    </row>
    <row r="8" spans="1:19" ht="21.75" customHeight="1" thickBot="1">
      <c r="A8" s="4">
        <v>1</v>
      </c>
      <c r="B8" s="3">
        <v>2</v>
      </c>
      <c r="C8" s="5">
        <v>3</v>
      </c>
      <c r="D8" s="7">
        <v>4</v>
      </c>
      <c r="E8" s="11">
        <v>5</v>
      </c>
      <c r="F8" s="7">
        <v>6</v>
      </c>
      <c r="G8" s="11">
        <v>7</v>
      </c>
      <c r="H8" s="7">
        <v>8</v>
      </c>
      <c r="I8" s="11">
        <v>7</v>
      </c>
      <c r="J8" s="7">
        <v>8</v>
      </c>
      <c r="K8" s="7">
        <v>9</v>
      </c>
      <c r="L8" s="5">
        <v>10</v>
      </c>
      <c r="M8" s="3">
        <v>11</v>
      </c>
      <c r="N8" s="5">
        <v>12</v>
      </c>
      <c r="O8" s="3">
        <v>13</v>
      </c>
      <c r="P8" s="6">
        <v>14</v>
      </c>
      <c r="Q8" s="6">
        <v>15</v>
      </c>
      <c r="R8" s="6">
        <v>16</v>
      </c>
      <c r="S8" s="6">
        <v>17</v>
      </c>
    </row>
    <row r="9" spans="1:22" ht="28.5" customHeight="1">
      <c r="A9" s="73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V9" s="1"/>
    </row>
    <row r="10" spans="1:22" ht="38.25" customHeight="1">
      <c r="A10" s="22">
        <v>1</v>
      </c>
      <c r="B10" s="52" t="s">
        <v>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66"/>
      <c r="Q10" s="66"/>
      <c r="R10" s="66"/>
      <c r="S10" s="57"/>
      <c r="V10" s="1"/>
    </row>
    <row r="11" spans="1:22" ht="38.25" customHeight="1">
      <c r="A11" s="64" t="s">
        <v>6</v>
      </c>
      <c r="B11" s="46" t="s">
        <v>48</v>
      </c>
      <c r="C11" s="46" t="s">
        <v>41</v>
      </c>
      <c r="D11" s="10" t="s">
        <v>9</v>
      </c>
      <c r="E11" s="19">
        <f>E13+E14+E15</f>
        <v>218777.56000000003</v>
      </c>
      <c r="F11" s="19">
        <f aca="true" t="shared" si="0" ref="F11:K11">F72</f>
        <v>36277.25</v>
      </c>
      <c r="G11" s="19">
        <f t="shared" si="0"/>
        <v>36693.25</v>
      </c>
      <c r="H11" s="19">
        <f t="shared" si="0"/>
        <v>36382.3</v>
      </c>
      <c r="I11" s="19">
        <f t="shared" si="0"/>
        <v>36474.92</v>
      </c>
      <c r="J11" s="19">
        <f t="shared" si="0"/>
        <v>36474.92</v>
      </c>
      <c r="K11" s="19">
        <f t="shared" si="0"/>
        <v>36474.92</v>
      </c>
      <c r="L11" s="42"/>
      <c r="M11" s="43"/>
      <c r="N11" s="43"/>
      <c r="O11" s="43"/>
      <c r="P11" s="43"/>
      <c r="Q11" s="43"/>
      <c r="R11" s="43"/>
      <c r="S11" s="44"/>
      <c r="V11" s="1"/>
    </row>
    <row r="12" spans="1:22" ht="38.25" customHeight="1">
      <c r="A12" s="83"/>
      <c r="B12" s="47"/>
      <c r="C12" s="47"/>
      <c r="D12" s="10" t="s">
        <v>3</v>
      </c>
      <c r="E12" s="10"/>
      <c r="F12" s="10"/>
      <c r="G12" s="10"/>
      <c r="H12" s="10"/>
      <c r="I12" s="10"/>
      <c r="J12" s="10"/>
      <c r="K12" s="10"/>
      <c r="L12" s="42"/>
      <c r="M12" s="43"/>
      <c r="N12" s="43"/>
      <c r="O12" s="43"/>
      <c r="P12" s="43"/>
      <c r="Q12" s="43"/>
      <c r="R12" s="43"/>
      <c r="S12" s="44"/>
      <c r="V12" s="1"/>
    </row>
    <row r="13" spans="1:22" ht="44.25" customHeight="1">
      <c r="A13" s="83"/>
      <c r="B13" s="47"/>
      <c r="C13" s="47"/>
      <c r="D13" s="10" t="s">
        <v>10</v>
      </c>
      <c r="E13" s="19">
        <f>SUM(F13:K13)</f>
        <v>199306.42</v>
      </c>
      <c r="F13" s="19">
        <f aca="true" t="shared" si="1" ref="F13:K15">F74</f>
        <v>33204.67</v>
      </c>
      <c r="G13" s="19">
        <f t="shared" si="1"/>
        <v>33460.35</v>
      </c>
      <c r="H13" s="19">
        <f t="shared" si="1"/>
        <v>33160.35</v>
      </c>
      <c r="I13" s="19">
        <f t="shared" si="1"/>
        <v>33160.35</v>
      </c>
      <c r="J13" s="19">
        <f t="shared" si="1"/>
        <v>33160.35</v>
      </c>
      <c r="K13" s="19">
        <f t="shared" si="1"/>
        <v>33160.35</v>
      </c>
      <c r="L13" s="42"/>
      <c r="M13" s="43"/>
      <c r="N13" s="43"/>
      <c r="O13" s="43"/>
      <c r="P13" s="43"/>
      <c r="Q13" s="43"/>
      <c r="R13" s="43"/>
      <c r="S13" s="44"/>
      <c r="V13" s="1"/>
    </row>
    <row r="14" spans="1:22" ht="44.25" customHeight="1">
      <c r="A14" s="83"/>
      <c r="B14" s="47"/>
      <c r="C14" s="47"/>
      <c r="D14" s="10" t="s">
        <v>11</v>
      </c>
      <c r="E14" s="19">
        <f>SUM(F14:K14)</f>
        <v>12128.35</v>
      </c>
      <c r="F14" s="19">
        <f t="shared" si="1"/>
        <v>1910.5500000000002</v>
      </c>
      <c r="G14" s="19">
        <f t="shared" si="1"/>
        <v>2019</v>
      </c>
      <c r="H14" s="19">
        <f t="shared" si="1"/>
        <v>1990.3</v>
      </c>
      <c r="I14" s="19">
        <f t="shared" si="1"/>
        <v>2069.5</v>
      </c>
      <c r="J14" s="19">
        <f t="shared" si="1"/>
        <v>2069.5</v>
      </c>
      <c r="K14" s="19">
        <f t="shared" si="1"/>
        <v>2069.5</v>
      </c>
      <c r="L14" s="42"/>
      <c r="M14" s="43"/>
      <c r="N14" s="43"/>
      <c r="O14" s="43"/>
      <c r="P14" s="43"/>
      <c r="Q14" s="43"/>
      <c r="R14" s="43"/>
      <c r="S14" s="44"/>
      <c r="V14" s="1"/>
    </row>
    <row r="15" spans="1:22" ht="45" customHeight="1">
      <c r="A15" s="85"/>
      <c r="B15" s="48"/>
      <c r="C15" s="48"/>
      <c r="D15" s="10" t="s">
        <v>12</v>
      </c>
      <c r="E15" s="19">
        <f>SUM(F15:K15)</f>
        <v>7342.79</v>
      </c>
      <c r="F15" s="19">
        <f t="shared" si="1"/>
        <v>1162.03</v>
      </c>
      <c r="G15" s="19">
        <f t="shared" si="1"/>
        <v>1213.9</v>
      </c>
      <c r="H15" s="19">
        <f t="shared" si="1"/>
        <v>1231.65</v>
      </c>
      <c r="I15" s="19">
        <f t="shared" si="1"/>
        <v>1245.07</v>
      </c>
      <c r="J15" s="19">
        <f t="shared" si="1"/>
        <v>1245.07</v>
      </c>
      <c r="K15" s="19">
        <f t="shared" si="1"/>
        <v>1245.07</v>
      </c>
      <c r="L15" s="42"/>
      <c r="M15" s="43"/>
      <c r="N15" s="43"/>
      <c r="O15" s="43"/>
      <c r="P15" s="43"/>
      <c r="Q15" s="43"/>
      <c r="R15" s="43"/>
      <c r="S15" s="44"/>
      <c r="V15" s="1"/>
    </row>
    <row r="16" spans="1:19" ht="45" customHeight="1">
      <c r="A16" s="63" t="s">
        <v>44</v>
      </c>
      <c r="B16" s="53" t="s">
        <v>43</v>
      </c>
      <c r="C16" s="52" t="s">
        <v>41</v>
      </c>
      <c r="D16" s="10" t="s">
        <v>9</v>
      </c>
      <c r="E16" s="19">
        <f>SUM(F16:K16)</f>
        <v>199306.42</v>
      </c>
      <c r="F16" s="19">
        <f aca="true" t="shared" si="2" ref="F16:K16">F18+F19</f>
        <v>33204.67</v>
      </c>
      <c r="G16" s="19">
        <f t="shared" si="2"/>
        <v>33460.35</v>
      </c>
      <c r="H16" s="19">
        <f t="shared" si="2"/>
        <v>33160.35</v>
      </c>
      <c r="I16" s="19">
        <f t="shared" si="2"/>
        <v>33160.35</v>
      </c>
      <c r="J16" s="19">
        <f t="shared" si="2"/>
        <v>33160.35</v>
      </c>
      <c r="K16" s="19">
        <f t="shared" si="2"/>
        <v>33160.35</v>
      </c>
      <c r="L16" s="49" t="s">
        <v>13</v>
      </c>
      <c r="M16" s="46">
        <v>100</v>
      </c>
      <c r="N16" s="46">
        <v>100</v>
      </c>
      <c r="O16" s="46">
        <v>100</v>
      </c>
      <c r="P16" s="46">
        <v>100</v>
      </c>
      <c r="Q16" s="46">
        <v>100</v>
      </c>
      <c r="R16" s="46">
        <v>100</v>
      </c>
      <c r="S16" s="90"/>
    </row>
    <row r="17" spans="1:19" ht="32.25" customHeight="1">
      <c r="A17" s="63"/>
      <c r="B17" s="53"/>
      <c r="C17" s="52"/>
      <c r="D17" s="10" t="s">
        <v>3</v>
      </c>
      <c r="E17" s="19"/>
      <c r="F17" s="19"/>
      <c r="G17" s="19"/>
      <c r="H17" s="19"/>
      <c r="I17" s="19"/>
      <c r="J17" s="19"/>
      <c r="K17" s="19"/>
      <c r="L17" s="50"/>
      <c r="M17" s="47"/>
      <c r="N17" s="47"/>
      <c r="O17" s="47"/>
      <c r="P17" s="47"/>
      <c r="Q17" s="47"/>
      <c r="R17" s="47"/>
      <c r="S17" s="91"/>
    </row>
    <row r="18" spans="1:19" ht="59.25" customHeight="1">
      <c r="A18" s="63"/>
      <c r="B18" s="53"/>
      <c r="C18" s="52"/>
      <c r="D18" s="46" t="s">
        <v>10</v>
      </c>
      <c r="E18" s="95">
        <f>F18+G18+H18+I18+J18+K18+F19+G19+H19+I19+J19+K19</f>
        <v>199306.42</v>
      </c>
      <c r="F18" s="19">
        <f>2814+83</f>
        <v>2897</v>
      </c>
      <c r="G18" s="19">
        <v>3000</v>
      </c>
      <c r="H18" s="19">
        <v>3000</v>
      </c>
      <c r="I18" s="19">
        <v>3000</v>
      </c>
      <c r="J18" s="19">
        <v>3000</v>
      </c>
      <c r="K18" s="19">
        <v>3000</v>
      </c>
      <c r="L18" s="51"/>
      <c r="M18" s="48"/>
      <c r="N18" s="48"/>
      <c r="O18" s="48"/>
      <c r="P18" s="48"/>
      <c r="Q18" s="48"/>
      <c r="R18" s="48"/>
      <c r="S18" s="15" t="s">
        <v>28</v>
      </c>
    </row>
    <row r="19" spans="1:19" ht="51.75" customHeight="1">
      <c r="A19" s="63"/>
      <c r="B19" s="53"/>
      <c r="C19" s="52"/>
      <c r="D19" s="48"/>
      <c r="E19" s="96"/>
      <c r="F19" s="19">
        <f>29725.7+35+389.05+157.92</f>
        <v>30307.67</v>
      </c>
      <c r="G19" s="19">
        <v>30460.35</v>
      </c>
      <c r="H19" s="19">
        <v>30160.35</v>
      </c>
      <c r="I19" s="19">
        <v>30160.35</v>
      </c>
      <c r="J19" s="19">
        <v>30160.35</v>
      </c>
      <c r="K19" s="19">
        <v>30160.35</v>
      </c>
      <c r="L19" s="53" t="s">
        <v>14</v>
      </c>
      <c r="M19" s="52">
        <v>100</v>
      </c>
      <c r="N19" s="52">
        <v>100</v>
      </c>
      <c r="O19" s="52">
        <v>100</v>
      </c>
      <c r="P19" s="52">
        <v>100</v>
      </c>
      <c r="Q19" s="52">
        <v>100</v>
      </c>
      <c r="R19" s="52">
        <v>100</v>
      </c>
      <c r="S19" s="15" t="s">
        <v>15</v>
      </c>
    </row>
    <row r="20" spans="1:19" ht="39.75" customHeight="1">
      <c r="A20" s="63"/>
      <c r="B20" s="53"/>
      <c r="C20" s="52"/>
      <c r="D20" s="10" t="s">
        <v>11</v>
      </c>
      <c r="E20" s="19">
        <f>SUM(F20:H20)</f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53"/>
      <c r="M20" s="52"/>
      <c r="N20" s="52"/>
      <c r="O20" s="52"/>
      <c r="P20" s="52"/>
      <c r="Q20" s="52"/>
      <c r="R20" s="52"/>
      <c r="S20" s="54"/>
    </row>
    <row r="21" spans="1:19" ht="40.5" customHeight="1">
      <c r="A21" s="63"/>
      <c r="B21" s="53"/>
      <c r="C21" s="52"/>
      <c r="D21" s="10" t="s">
        <v>12</v>
      </c>
      <c r="E21" s="19">
        <f>SUM(F21:H21)</f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53"/>
      <c r="M21" s="52"/>
      <c r="N21" s="52"/>
      <c r="O21" s="52"/>
      <c r="P21" s="52"/>
      <c r="Q21" s="52"/>
      <c r="R21" s="52"/>
      <c r="S21" s="56"/>
    </row>
    <row r="22" spans="1:19" ht="30" customHeight="1">
      <c r="A22" s="63" t="s">
        <v>45</v>
      </c>
      <c r="B22" s="53" t="s">
        <v>34</v>
      </c>
      <c r="C22" s="52" t="s">
        <v>41</v>
      </c>
      <c r="D22" s="10" t="s">
        <v>9</v>
      </c>
      <c r="E22" s="19">
        <f>SUM(F22:K22)</f>
        <v>4570.4</v>
      </c>
      <c r="F22" s="19">
        <f aca="true" t="shared" si="3" ref="F22:K22">SUM(F24:F26)</f>
        <v>756.37</v>
      </c>
      <c r="G22" s="19">
        <f t="shared" si="3"/>
        <v>755.32</v>
      </c>
      <c r="H22" s="19">
        <f t="shared" si="3"/>
        <v>768.54</v>
      </c>
      <c r="I22" s="19">
        <f t="shared" si="3"/>
        <v>763.39</v>
      </c>
      <c r="J22" s="19">
        <f t="shared" si="3"/>
        <v>763.39</v>
      </c>
      <c r="K22" s="19">
        <f t="shared" si="3"/>
        <v>763.39</v>
      </c>
      <c r="L22" s="53" t="s">
        <v>14</v>
      </c>
      <c r="M22" s="52">
        <v>100</v>
      </c>
      <c r="N22" s="52">
        <v>100</v>
      </c>
      <c r="O22" s="52">
        <v>100</v>
      </c>
      <c r="P22" s="52">
        <v>100</v>
      </c>
      <c r="Q22" s="52">
        <v>100</v>
      </c>
      <c r="R22" s="52">
        <v>100</v>
      </c>
      <c r="S22" s="57" t="s">
        <v>30</v>
      </c>
    </row>
    <row r="23" spans="1:19" ht="30" customHeight="1">
      <c r="A23" s="63"/>
      <c r="B23" s="53"/>
      <c r="C23" s="52"/>
      <c r="D23" s="10" t="s">
        <v>3</v>
      </c>
      <c r="E23" s="19"/>
      <c r="F23" s="19"/>
      <c r="G23" s="19"/>
      <c r="H23" s="19"/>
      <c r="I23" s="19"/>
      <c r="J23" s="19"/>
      <c r="K23" s="19"/>
      <c r="L23" s="53"/>
      <c r="M23" s="52"/>
      <c r="N23" s="52"/>
      <c r="O23" s="52"/>
      <c r="P23" s="52"/>
      <c r="Q23" s="52"/>
      <c r="R23" s="52"/>
      <c r="S23" s="57"/>
    </row>
    <row r="24" spans="1:19" ht="30" customHeight="1">
      <c r="A24" s="63"/>
      <c r="B24" s="53"/>
      <c r="C24" s="52"/>
      <c r="D24" s="10" t="s">
        <v>10</v>
      </c>
      <c r="E24" s="19">
        <f>SUM(F24:H24)</f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53"/>
      <c r="M24" s="52"/>
      <c r="N24" s="52"/>
      <c r="O24" s="52"/>
      <c r="P24" s="52"/>
      <c r="Q24" s="52"/>
      <c r="R24" s="52"/>
      <c r="S24" s="57"/>
    </row>
    <row r="25" spans="1:19" ht="30" customHeight="1">
      <c r="A25" s="63"/>
      <c r="B25" s="53"/>
      <c r="C25" s="52"/>
      <c r="D25" s="10" t="s">
        <v>11</v>
      </c>
      <c r="E25" s="19">
        <f>SUM(F25:H25)</f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53"/>
      <c r="M25" s="52"/>
      <c r="N25" s="52"/>
      <c r="O25" s="52"/>
      <c r="P25" s="52"/>
      <c r="Q25" s="52"/>
      <c r="R25" s="52"/>
      <c r="S25" s="57"/>
    </row>
    <row r="26" spans="1:19" ht="36.75" customHeight="1">
      <c r="A26" s="63"/>
      <c r="B26" s="53"/>
      <c r="C26" s="52"/>
      <c r="D26" s="10" t="s">
        <v>12</v>
      </c>
      <c r="E26" s="19">
        <f>SUM(F26:K26)</f>
        <v>4570.4</v>
      </c>
      <c r="F26" s="19">
        <v>756.37</v>
      </c>
      <c r="G26" s="19">
        <v>755.32</v>
      </c>
      <c r="H26" s="19">
        <v>768.54</v>
      </c>
      <c r="I26" s="19">
        <v>763.39</v>
      </c>
      <c r="J26" s="19">
        <v>763.39</v>
      </c>
      <c r="K26" s="19">
        <v>763.39</v>
      </c>
      <c r="L26" s="53"/>
      <c r="M26" s="52"/>
      <c r="N26" s="52"/>
      <c r="O26" s="52"/>
      <c r="P26" s="52"/>
      <c r="Q26" s="52"/>
      <c r="R26" s="52"/>
      <c r="S26" s="57"/>
    </row>
    <row r="27" spans="1:19" ht="30" customHeight="1">
      <c r="A27" s="63" t="s">
        <v>46</v>
      </c>
      <c r="B27" s="53" t="s">
        <v>35</v>
      </c>
      <c r="C27" s="52" t="s">
        <v>41</v>
      </c>
      <c r="D27" s="10" t="s">
        <v>9</v>
      </c>
      <c r="E27" s="19">
        <f>SUM(F27:K27)</f>
        <v>2755.9</v>
      </c>
      <c r="F27" s="19">
        <f aca="true" t="shared" si="4" ref="F27:K27">SUM(F29:F31)</f>
        <v>404.2</v>
      </c>
      <c r="G27" s="19">
        <f t="shared" si="4"/>
        <v>458.1</v>
      </c>
      <c r="H27" s="19">
        <f t="shared" si="4"/>
        <v>462.6</v>
      </c>
      <c r="I27" s="19">
        <f t="shared" si="4"/>
        <v>477</v>
      </c>
      <c r="J27" s="19">
        <f t="shared" si="4"/>
        <v>477</v>
      </c>
      <c r="K27" s="19">
        <f t="shared" si="4"/>
        <v>477</v>
      </c>
      <c r="L27" s="53" t="s">
        <v>14</v>
      </c>
      <c r="M27" s="52">
        <v>100</v>
      </c>
      <c r="N27" s="52">
        <v>100</v>
      </c>
      <c r="O27" s="52">
        <v>100</v>
      </c>
      <c r="P27" s="52">
        <v>100</v>
      </c>
      <c r="Q27" s="52">
        <v>100</v>
      </c>
      <c r="R27" s="52">
        <v>100</v>
      </c>
      <c r="S27" s="57" t="s">
        <v>32</v>
      </c>
    </row>
    <row r="28" spans="1:19" ht="30" customHeight="1">
      <c r="A28" s="63"/>
      <c r="B28" s="53"/>
      <c r="C28" s="52"/>
      <c r="D28" s="10" t="s">
        <v>3</v>
      </c>
      <c r="E28" s="19"/>
      <c r="F28" s="19"/>
      <c r="G28" s="19"/>
      <c r="H28" s="19"/>
      <c r="I28" s="19"/>
      <c r="J28" s="19"/>
      <c r="K28" s="19"/>
      <c r="L28" s="53"/>
      <c r="M28" s="52"/>
      <c r="N28" s="52"/>
      <c r="O28" s="52"/>
      <c r="P28" s="52"/>
      <c r="Q28" s="52"/>
      <c r="R28" s="52"/>
      <c r="S28" s="57"/>
    </row>
    <row r="29" spans="1:19" ht="30" customHeight="1">
      <c r="A29" s="63"/>
      <c r="B29" s="53"/>
      <c r="C29" s="52"/>
      <c r="D29" s="10" t="s">
        <v>10</v>
      </c>
      <c r="E29" s="19">
        <f>SUM(F29:H29)</f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53"/>
      <c r="M29" s="52"/>
      <c r="N29" s="52"/>
      <c r="O29" s="52"/>
      <c r="P29" s="52"/>
      <c r="Q29" s="52"/>
      <c r="R29" s="52"/>
      <c r="S29" s="57"/>
    </row>
    <row r="30" spans="1:19" ht="35.25" customHeight="1">
      <c r="A30" s="63"/>
      <c r="B30" s="53"/>
      <c r="C30" s="52"/>
      <c r="D30" s="10" t="s">
        <v>11</v>
      </c>
      <c r="E30" s="19">
        <f>SUM(F30:H30)</f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53"/>
      <c r="M30" s="52"/>
      <c r="N30" s="52"/>
      <c r="O30" s="52"/>
      <c r="P30" s="52"/>
      <c r="Q30" s="52"/>
      <c r="R30" s="52"/>
      <c r="S30" s="57"/>
    </row>
    <row r="31" spans="1:19" ht="37.5" customHeight="1">
      <c r="A31" s="63"/>
      <c r="B31" s="53"/>
      <c r="C31" s="52"/>
      <c r="D31" s="10" t="s">
        <v>12</v>
      </c>
      <c r="E31" s="19">
        <f>SUM(F31:K31)</f>
        <v>2755.9</v>
      </c>
      <c r="F31" s="19">
        <v>404.2</v>
      </c>
      <c r="G31" s="19">
        <v>458.1</v>
      </c>
      <c r="H31" s="19">
        <v>462.6</v>
      </c>
      <c r="I31" s="19">
        <v>477</v>
      </c>
      <c r="J31" s="19">
        <v>477</v>
      </c>
      <c r="K31" s="19">
        <v>477</v>
      </c>
      <c r="L31" s="53"/>
      <c r="M31" s="52"/>
      <c r="N31" s="52"/>
      <c r="O31" s="52"/>
      <c r="P31" s="52"/>
      <c r="Q31" s="52"/>
      <c r="R31" s="52"/>
      <c r="S31" s="57"/>
    </row>
    <row r="32" spans="1:19" ht="25.5" customHeight="1">
      <c r="A32" s="63" t="s">
        <v>47</v>
      </c>
      <c r="B32" s="53" t="s">
        <v>40</v>
      </c>
      <c r="C32" s="52" t="s">
        <v>41</v>
      </c>
      <c r="D32" s="10" t="s">
        <v>9</v>
      </c>
      <c r="E32" s="19">
        <f>SUM(F32:K32)</f>
        <v>16.49</v>
      </c>
      <c r="F32" s="19">
        <f aca="true" t="shared" si="5" ref="F32:K32">SUM(F34:F36)</f>
        <v>1.46</v>
      </c>
      <c r="G32" s="23">
        <f t="shared" si="5"/>
        <v>0.48</v>
      </c>
      <c r="H32" s="19">
        <f t="shared" si="5"/>
        <v>0.51</v>
      </c>
      <c r="I32" s="19">
        <f t="shared" si="5"/>
        <v>4.68</v>
      </c>
      <c r="J32" s="19">
        <f t="shared" si="5"/>
        <v>4.68</v>
      </c>
      <c r="K32" s="19">
        <f t="shared" si="5"/>
        <v>4.68</v>
      </c>
      <c r="L32" s="53" t="s">
        <v>14</v>
      </c>
      <c r="M32" s="52">
        <v>100</v>
      </c>
      <c r="N32" s="52">
        <v>100</v>
      </c>
      <c r="O32" s="52">
        <v>100</v>
      </c>
      <c r="P32" s="52">
        <v>100</v>
      </c>
      <c r="Q32" s="52">
        <v>100</v>
      </c>
      <c r="R32" s="52">
        <v>100</v>
      </c>
      <c r="S32" s="57" t="s">
        <v>16</v>
      </c>
    </row>
    <row r="33" spans="1:19" ht="25.5" customHeight="1">
      <c r="A33" s="63"/>
      <c r="B33" s="53"/>
      <c r="C33" s="52"/>
      <c r="D33" s="10" t="s">
        <v>3</v>
      </c>
      <c r="E33" s="19"/>
      <c r="F33" s="19"/>
      <c r="G33" s="19"/>
      <c r="H33" s="19"/>
      <c r="I33" s="19"/>
      <c r="J33" s="19"/>
      <c r="K33" s="19"/>
      <c r="L33" s="53"/>
      <c r="M33" s="52"/>
      <c r="N33" s="52"/>
      <c r="O33" s="52"/>
      <c r="P33" s="52"/>
      <c r="Q33" s="52"/>
      <c r="R33" s="52"/>
      <c r="S33" s="57"/>
    </row>
    <row r="34" spans="1:19" ht="36" customHeight="1">
      <c r="A34" s="63"/>
      <c r="B34" s="53"/>
      <c r="C34" s="52"/>
      <c r="D34" s="10" t="s">
        <v>10</v>
      </c>
      <c r="E34" s="19">
        <f>SUM(F34:H34)</f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53"/>
      <c r="M34" s="52"/>
      <c r="N34" s="52"/>
      <c r="O34" s="52"/>
      <c r="P34" s="52"/>
      <c r="Q34" s="52"/>
      <c r="R34" s="52"/>
      <c r="S34" s="57"/>
    </row>
    <row r="35" spans="1:19" ht="30.75" customHeight="1">
      <c r="A35" s="63"/>
      <c r="B35" s="53"/>
      <c r="C35" s="52"/>
      <c r="D35" s="10" t="s">
        <v>11</v>
      </c>
      <c r="E35" s="19">
        <f>SUM(F35:H35)</f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53"/>
      <c r="M35" s="52"/>
      <c r="N35" s="52"/>
      <c r="O35" s="52"/>
      <c r="P35" s="52"/>
      <c r="Q35" s="52"/>
      <c r="R35" s="52"/>
      <c r="S35" s="57"/>
    </row>
    <row r="36" spans="1:19" ht="32.25" customHeight="1">
      <c r="A36" s="63"/>
      <c r="B36" s="53"/>
      <c r="C36" s="52"/>
      <c r="D36" s="10" t="s">
        <v>12</v>
      </c>
      <c r="E36" s="19">
        <f>SUM(F36:K36)</f>
        <v>16.49</v>
      </c>
      <c r="F36" s="19">
        <v>1.46</v>
      </c>
      <c r="G36" s="19">
        <v>0.48</v>
      </c>
      <c r="H36" s="19">
        <v>0.51</v>
      </c>
      <c r="I36" s="19">
        <v>4.68</v>
      </c>
      <c r="J36" s="19">
        <v>4.68</v>
      </c>
      <c r="K36" s="19">
        <v>4.68</v>
      </c>
      <c r="L36" s="53"/>
      <c r="M36" s="52"/>
      <c r="N36" s="52"/>
      <c r="O36" s="52"/>
      <c r="P36" s="52"/>
      <c r="Q36" s="52"/>
      <c r="R36" s="52"/>
      <c r="S36" s="57"/>
    </row>
    <row r="37" spans="1:19" ht="30" customHeight="1">
      <c r="A37" s="63" t="s">
        <v>49</v>
      </c>
      <c r="B37" s="53" t="s">
        <v>36</v>
      </c>
      <c r="C37" s="52" t="s">
        <v>41</v>
      </c>
      <c r="D37" s="10" t="s">
        <v>9</v>
      </c>
      <c r="E37" s="19">
        <f>SUM(F37:K37)</f>
        <v>56.95</v>
      </c>
      <c r="F37" s="19">
        <f aca="true" t="shared" si="6" ref="F37:K37">SUM(F39:F41)</f>
        <v>56.95</v>
      </c>
      <c r="G37" s="19">
        <f t="shared" si="6"/>
        <v>0</v>
      </c>
      <c r="H37" s="19">
        <f t="shared" si="6"/>
        <v>0</v>
      </c>
      <c r="I37" s="19">
        <f t="shared" si="6"/>
        <v>0</v>
      </c>
      <c r="J37" s="19">
        <f t="shared" si="6"/>
        <v>0</v>
      </c>
      <c r="K37" s="19">
        <f t="shared" si="6"/>
        <v>0</v>
      </c>
      <c r="L37" s="53" t="s">
        <v>14</v>
      </c>
      <c r="M37" s="52">
        <v>100</v>
      </c>
      <c r="N37" s="52">
        <v>100</v>
      </c>
      <c r="O37" s="52">
        <v>100</v>
      </c>
      <c r="P37" s="52">
        <v>100</v>
      </c>
      <c r="Q37" s="52">
        <v>100</v>
      </c>
      <c r="R37" s="52">
        <v>100</v>
      </c>
      <c r="S37" s="57" t="s">
        <v>19</v>
      </c>
    </row>
    <row r="38" spans="1:19" ht="30" customHeight="1">
      <c r="A38" s="63"/>
      <c r="B38" s="53"/>
      <c r="C38" s="52"/>
      <c r="D38" s="10" t="s">
        <v>3</v>
      </c>
      <c r="E38" s="19"/>
      <c r="F38" s="19"/>
      <c r="G38" s="19"/>
      <c r="H38" s="19"/>
      <c r="I38" s="19"/>
      <c r="J38" s="19"/>
      <c r="K38" s="19"/>
      <c r="L38" s="53"/>
      <c r="M38" s="52"/>
      <c r="N38" s="52"/>
      <c r="O38" s="52"/>
      <c r="P38" s="52"/>
      <c r="Q38" s="52"/>
      <c r="R38" s="52"/>
      <c r="S38" s="57"/>
    </row>
    <row r="39" spans="1:19" ht="30.75" customHeight="1">
      <c r="A39" s="63"/>
      <c r="B39" s="53"/>
      <c r="C39" s="52"/>
      <c r="D39" s="10" t="s">
        <v>10</v>
      </c>
      <c r="E39" s="19">
        <f>SUM(F39:H39)</f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53"/>
      <c r="M39" s="52"/>
      <c r="N39" s="52"/>
      <c r="O39" s="52"/>
      <c r="P39" s="52"/>
      <c r="Q39" s="52"/>
      <c r="R39" s="52"/>
      <c r="S39" s="57"/>
    </row>
    <row r="40" spans="1:19" ht="32.25" customHeight="1">
      <c r="A40" s="63"/>
      <c r="B40" s="53"/>
      <c r="C40" s="52"/>
      <c r="D40" s="10" t="s">
        <v>11</v>
      </c>
      <c r="E40" s="19">
        <f>SUM(F40:K40)</f>
        <v>56.95</v>
      </c>
      <c r="F40" s="19">
        <v>56.95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53"/>
      <c r="M40" s="52"/>
      <c r="N40" s="52"/>
      <c r="O40" s="52"/>
      <c r="P40" s="52"/>
      <c r="Q40" s="52"/>
      <c r="R40" s="52"/>
      <c r="S40" s="57"/>
    </row>
    <row r="41" spans="1:19" ht="30" customHeight="1">
      <c r="A41" s="63"/>
      <c r="B41" s="53"/>
      <c r="C41" s="52"/>
      <c r="D41" s="10" t="s">
        <v>12</v>
      </c>
      <c r="E41" s="19">
        <f>SUM(F41:H41)</f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53"/>
      <c r="M41" s="52"/>
      <c r="N41" s="52"/>
      <c r="O41" s="52"/>
      <c r="P41" s="52"/>
      <c r="Q41" s="52"/>
      <c r="R41" s="52"/>
      <c r="S41" s="57"/>
    </row>
    <row r="42" spans="1:19" ht="36.75" customHeight="1">
      <c r="A42" s="63" t="s">
        <v>50</v>
      </c>
      <c r="B42" s="53" t="s">
        <v>37</v>
      </c>
      <c r="C42" s="46" t="s">
        <v>41</v>
      </c>
      <c r="D42" s="10" t="s">
        <v>9</v>
      </c>
      <c r="E42" s="19">
        <f>SUM(F42:K42)</f>
        <v>5871</v>
      </c>
      <c r="F42" s="19">
        <f aca="true" t="shared" si="7" ref="F42:K42">SUM(F44:F46)</f>
        <v>910</v>
      </c>
      <c r="G42" s="19">
        <f t="shared" si="7"/>
        <v>944</v>
      </c>
      <c r="H42" s="19">
        <f t="shared" si="7"/>
        <v>975</v>
      </c>
      <c r="I42" s="19">
        <f t="shared" si="7"/>
        <v>1014</v>
      </c>
      <c r="J42" s="19">
        <f t="shared" si="7"/>
        <v>1014</v>
      </c>
      <c r="K42" s="19">
        <f t="shared" si="7"/>
        <v>1014</v>
      </c>
      <c r="L42" s="53" t="s">
        <v>14</v>
      </c>
      <c r="M42" s="52">
        <v>100</v>
      </c>
      <c r="N42" s="52">
        <v>100</v>
      </c>
      <c r="O42" s="52">
        <v>100</v>
      </c>
      <c r="P42" s="52">
        <v>100</v>
      </c>
      <c r="Q42" s="52">
        <v>100</v>
      </c>
      <c r="R42" s="52">
        <v>100</v>
      </c>
      <c r="S42" s="57" t="s">
        <v>31</v>
      </c>
    </row>
    <row r="43" spans="1:19" ht="35.25" customHeight="1">
      <c r="A43" s="63"/>
      <c r="B43" s="53"/>
      <c r="C43" s="47"/>
      <c r="D43" s="10" t="s">
        <v>3</v>
      </c>
      <c r="E43" s="19"/>
      <c r="F43" s="19"/>
      <c r="G43" s="19"/>
      <c r="H43" s="19"/>
      <c r="I43" s="19"/>
      <c r="J43" s="19"/>
      <c r="K43" s="19"/>
      <c r="L43" s="53"/>
      <c r="M43" s="52"/>
      <c r="N43" s="52"/>
      <c r="O43" s="52"/>
      <c r="P43" s="52"/>
      <c r="Q43" s="52"/>
      <c r="R43" s="52"/>
      <c r="S43" s="57"/>
    </row>
    <row r="44" spans="1:19" ht="47.25" customHeight="1">
      <c r="A44" s="63"/>
      <c r="B44" s="53"/>
      <c r="C44" s="47"/>
      <c r="D44" s="10" t="s">
        <v>10</v>
      </c>
      <c r="E44" s="19">
        <f>SUM(F44:H44)</f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53"/>
      <c r="M44" s="52"/>
      <c r="N44" s="52"/>
      <c r="O44" s="52"/>
      <c r="P44" s="52"/>
      <c r="Q44" s="52"/>
      <c r="R44" s="52"/>
      <c r="S44" s="57"/>
    </row>
    <row r="45" spans="1:19" ht="38.25" customHeight="1">
      <c r="A45" s="63"/>
      <c r="B45" s="53"/>
      <c r="C45" s="47"/>
      <c r="D45" s="10" t="s">
        <v>11</v>
      </c>
      <c r="E45" s="19">
        <f>SUM(F45:K45)</f>
        <v>5871</v>
      </c>
      <c r="F45" s="19">
        <v>910</v>
      </c>
      <c r="G45" s="19">
        <v>944</v>
      </c>
      <c r="H45" s="19">
        <v>975</v>
      </c>
      <c r="I45" s="19">
        <v>1014</v>
      </c>
      <c r="J45" s="19">
        <v>1014</v>
      </c>
      <c r="K45" s="19">
        <v>1014</v>
      </c>
      <c r="L45" s="53"/>
      <c r="M45" s="52"/>
      <c r="N45" s="52"/>
      <c r="O45" s="52"/>
      <c r="P45" s="52"/>
      <c r="Q45" s="52"/>
      <c r="R45" s="52"/>
      <c r="S45" s="57"/>
    </row>
    <row r="46" spans="1:19" ht="42.75" customHeight="1">
      <c r="A46" s="64"/>
      <c r="B46" s="53"/>
      <c r="C46" s="48"/>
      <c r="D46" s="10" t="s">
        <v>12</v>
      </c>
      <c r="E46" s="19">
        <f>SUM(F46:H46)</f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53"/>
      <c r="M46" s="52"/>
      <c r="N46" s="52"/>
      <c r="O46" s="52"/>
      <c r="P46" s="52"/>
      <c r="Q46" s="52"/>
      <c r="R46" s="52"/>
      <c r="S46" s="57"/>
    </row>
    <row r="47" spans="1:19" ht="36.75" customHeight="1">
      <c r="A47" s="64" t="s">
        <v>51</v>
      </c>
      <c r="B47" s="49" t="s">
        <v>38</v>
      </c>
      <c r="C47" s="46" t="s">
        <v>41</v>
      </c>
      <c r="D47" s="10" t="s">
        <v>9</v>
      </c>
      <c r="E47" s="19">
        <f>SUM(F47:K47)</f>
        <v>5871</v>
      </c>
      <c r="F47" s="19">
        <f aca="true" t="shared" si="8" ref="F47:K47">SUM(F48:F51)</f>
        <v>910</v>
      </c>
      <c r="G47" s="19">
        <f t="shared" si="8"/>
        <v>944</v>
      </c>
      <c r="H47" s="19">
        <f t="shared" si="8"/>
        <v>975</v>
      </c>
      <c r="I47" s="19">
        <f t="shared" si="8"/>
        <v>1014</v>
      </c>
      <c r="J47" s="19">
        <f t="shared" si="8"/>
        <v>1014</v>
      </c>
      <c r="K47" s="19">
        <f t="shared" si="8"/>
        <v>1014</v>
      </c>
      <c r="L47" s="49" t="s">
        <v>14</v>
      </c>
      <c r="M47" s="46">
        <v>100</v>
      </c>
      <c r="N47" s="46">
        <v>100</v>
      </c>
      <c r="O47" s="46">
        <v>100</v>
      </c>
      <c r="P47" s="46">
        <v>100</v>
      </c>
      <c r="Q47" s="46">
        <v>100</v>
      </c>
      <c r="R47" s="46">
        <v>100</v>
      </c>
      <c r="S47" s="54" t="s">
        <v>29</v>
      </c>
    </row>
    <row r="48" spans="1:19" ht="51" customHeight="1">
      <c r="A48" s="83"/>
      <c r="B48" s="50"/>
      <c r="C48" s="47"/>
      <c r="D48" s="10" t="s">
        <v>3</v>
      </c>
      <c r="E48" s="19"/>
      <c r="F48" s="19"/>
      <c r="G48" s="19"/>
      <c r="H48" s="19"/>
      <c r="I48" s="19"/>
      <c r="J48" s="19"/>
      <c r="K48" s="19"/>
      <c r="L48" s="50"/>
      <c r="M48" s="47"/>
      <c r="N48" s="47"/>
      <c r="O48" s="47"/>
      <c r="P48" s="47"/>
      <c r="Q48" s="47"/>
      <c r="R48" s="47"/>
      <c r="S48" s="55"/>
    </row>
    <row r="49" spans="1:19" ht="39.75" customHeight="1">
      <c r="A49" s="83"/>
      <c r="B49" s="50"/>
      <c r="C49" s="47"/>
      <c r="D49" s="10" t="s">
        <v>10</v>
      </c>
      <c r="E49" s="19">
        <f>SUM(F49:H49)</f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50"/>
      <c r="M49" s="47"/>
      <c r="N49" s="47"/>
      <c r="O49" s="47"/>
      <c r="P49" s="47"/>
      <c r="Q49" s="47"/>
      <c r="R49" s="47"/>
      <c r="S49" s="55"/>
    </row>
    <row r="50" spans="1:19" ht="75.75" customHeight="1">
      <c r="A50" s="83"/>
      <c r="B50" s="50"/>
      <c r="C50" s="47"/>
      <c r="D50" s="10" t="s">
        <v>11</v>
      </c>
      <c r="E50" s="19">
        <f>SUM(F50:K50)</f>
        <v>5871</v>
      </c>
      <c r="F50" s="19">
        <v>910</v>
      </c>
      <c r="G50" s="19">
        <v>944</v>
      </c>
      <c r="H50" s="19">
        <v>975</v>
      </c>
      <c r="I50" s="19">
        <v>1014</v>
      </c>
      <c r="J50" s="19">
        <v>1014</v>
      </c>
      <c r="K50" s="19">
        <v>1014</v>
      </c>
      <c r="L50" s="50"/>
      <c r="M50" s="47"/>
      <c r="N50" s="47"/>
      <c r="O50" s="47"/>
      <c r="P50" s="47"/>
      <c r="Q50" s="47"/>
      <c r="R50" s="47"/>
      <c r="S50" s="55"/>
    </row>
    <row r="51" spans="1:19" ht="95.25" customHeight="1">
      <c r="A51" s="85"/>
      <c r="B51" s="51"/>
      <c r="C51" s="48"/>
      <c r="D51" s="10" t="s">
        <v>12</v>
      </c>
      <c r="E51" s="19">
        <f>SUM(F51:H51)</f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51"/>
      <c r="M51" s="48"/>
      <c r="N51" s="48"/>
      <c r="O51" s="48"/>
      <c r="P51" s="48"/>
      <c r="Q51" s="48"/>
      <c r="R51" s="48"/>
      <c r="S51" s="56"/>
    </row>
    <row r="52" spans="1:19" ht="34.5" customHeight="1">
      <c r="A52" s="64" t="s">
        <v>52</v>
      </c>
      <c r="B52" s="49" t="s">
        <v>39</v>
      </c>
      <c r="C52" s="46" t="s">
        <v>41</v>
      </c>
      <c r="D52" s="10" t="s">
        <v>9</v>
      </c>
      <c r="E52" s="19">
        <f>SUM(F52:K52)</f>
        <v>201.4</v>
      </c>
      <c r="F52" s="19">
        <f aca="true" t="shared" si="9" ref="F52:K52">SUM(F53:F56)</f>
        <v>27.6</v>
      </c>
      <c r="G52" s="19">
        <f t="shared" si="9"/>
        <v>33</v>
      </c>
      <c r="H52" s="19">
        <f t="shared" si="9"/>
        <v>34.3</v>
      </c>
      <c r="I52" s="19">
        <f t="shared" si="9"/>
        <v>35.5</v>
      </c>
      <c r="J52" s="19">
        <f t="shared" si="9"/>
        <v>35.5</v>
      </c>
      <c r="K52" s="19">
        <f t="shared" si="9"/>
        <v>35.5</v>
      </c>
      <c r="L52" s="49" t="s">
        <v>14</v>
      </c>
      <c r="M52" s="46">
        <v>100</v>
      </c>
      <c r="N52" s="46">
        <v>100</v>
      </c>
      <c r="O52" s="46">
        <v>100</v>
      </c>
      <c r="P52" s="46">
        <v>100</v>
      </c>
      <c r="Q52" s="46">
        <v>100</v>
      </c>
      <c r="R52" s="46">
        <v>100</v>
      </c>
      <c r="S52" s="54" t="s">
        <v>29</v>
      </c>
    </row>
    <row r="53" spans="1:19" ht="39" customHeight="1">
      <c r="A53" s="83"/>
      <c r="B53" s="50"/>
      <c r="C53" s="47"/>
      <c r="D53" s="10" t="s">
        <v>3</v>
      </c>
      <c r="E53" s="19"/>
      <c r="F53" s="19"/>
      <c r="G53" s="19"/>
      <c r="H53" s="19"/>
      <c r="I53" s="19"/>
      <c r="J53" s="19"/>
      <c r="K53" s="19"/>
      <c r="L53" s="50"/>
      <c r="M53" s="47"/>
      <c r="N53" s="47"/>
      <c r="O53" s="47"/>
      <c r="P53" s="47"/>
      <c r="Q53" s="47"/>
      <c r="R53" s="47"/>
      <c r="S53" s="55"/>
    </row>
    <row r="54" spans="1:19" ht="45.75" customHeight="1">
      <c r="A54" s="83"/>
      <c r="B54" s="50"/>
      <c r="C54" s="47"/>
      <c r="D54" s="10" t="s">
        <v>10</v>
      </c>
      <c r="E54" s="19">
        <f>SUM(F54:H54)</f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50"/>
      <c r="M54" s="47"/>
      <c r="N54" s="47"/>
      <c r="O54" s="47"/>
      <c r="P54" s="47"/>
      <c r="Q54" s="47"/>
      <c r="R54" s="47"/>
      <c r="S54" s="55"/>
    </row>
    <row r="55" spans="1:19" ht="84.75" customHeight="1">
      <c r="A55" s="83"/>
      <c r="B55" s="50"/>
      <c r="C55" s="47"/>
      <c r="D55" s="10" t="s">
        <v>11</v>
      </c>
      <c r="E55" s="19">
        <f>SUM(F55:K55)</f>
        <v>201.4</v>
      </c>
      <c r="F55" s="19">
        <v>27.6</v>
      </c>
      <c r="G55" s="19">
        <v>33</v>
      </c>
      <c r="H55" s="19">
        <v>34.3</v>
      </c>
      <c r="I55" s="19">
        <v>35.5</v>
      </c>
      <c r="J55" s="19">
        <v>35.5</v>
      </c>
      <c r="K55" s="19">
        <v>35.5</v>
      </c>
      <c r="L55" s="50"/>
      <c r="M55" s="47"/>
      <c r="N55" s="47"/>
      <c r="O55" s="47"/>
      <c r="P55" s="47"/>
      <c r="Q55" s="47"/>
      <c r="R55" s="47"/>
      <c r="S55" s="55"/>
    </row>
    <row r="56" spans="1:19" ht="19.5" customHeight="1">
      <c r="A56" s="85"/>
      <c r="B56" s="51"/>
      <c r="C56" s="48"/>
      <c r="D56" s="10" t="s">
        <v>12</v>
      </c>
      <c r="E56" s="19">
        <f>SUM(F56:H56)</f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51"/>
      <c r="M56" s="48"/>
      <c r="N56" s="48"/>
      <c r="O56" s="48"/>
      <c r="P56" s="48"/>
      <c r="Q56" s="48"/>
      <c r="R56" s="48"/>
      <c r="S56" s="56"/>
    </row>
    <row r="57" spans="1:19" ht="48.75" customHeight="1">
      <c r="A57" s="64" t="s">
        <v>53</v>
      </c>
      <c r="B57" s="49" t="s">
        <v>55</v>
      </c>
      <c r="C57" s="46" t="s">
        <v>20</v>
      </c>
      <c r="D57" s="10" t="s">
        <v>9</v>
      </c>
      <c r="E57" s="19">
        <f>SUM(F57:H57)</f>
        <v>92</v>
      </c>
      <c r="F57" s="19">
        <f>SUM(F59:F61)</f>
        <v>0</v>
      </c>
      <c r="G57" s="19">
        <f>SUM(G59:G61)</f>
        <v>92</v>
      </c>
      <c r="H57" s="19">
        <v>0</v>
      </c>
      <c r="I57" s="19">
        <f>SUM(I59:I61)</f>
        <v>0</v>
      </c>
      <c r="J57" s="19">
        <f>SUM(J59:J61)</f>
        <v>0</v>
      </c>
      <c r="K57" s="19">
        <f>SUM(K59:K61)</f>
        <v>0</v>
      </c>
      <c r="L57" s="49" t="s">
        <v>14</v>
      </c>
      <c r="M57" s="46">
        <v>100</v>
      </c>
      <c r="N57" s="46">
        <v>100</v>
      </c>
      <c r="O57" s="46">
        <v>100</v>
      </c>
      <c r="P57" s="46">
        <v>100</v>
      </c>
      <c r="Q57" s="46">
        <v>100</v>
      </c>
      <c r="R57" s="46">
        <v>100</v>
      </c>
      <c r="S57" s="54" t="s">
        <v>16</v>
      </c>
    </row>
    <row r="58" spans="1:19" ht="43.5" customHeight="1">
      <c r="A58" s="83"/>
      <c r="B58" s="50"/>
      <c r="C58" s="47"/>
      <c r="D58" s="10" t="s">
        <v>3</v>
      </c>
      <c r="E58" s="19"/>
      <c r="F58" s="19"/>
      <c r="G58" s="19"/>
      <c r="H58" s="19"/>
      <c r="I58" s="19"/>
      <c r="J58" s="19"/>
      <c r="K58" s="19"/>
      <c r="L58" s="50"/>
      <c r="M58" s="47"/>
      <c r="N58" s="47"/>
      <c r="O58" s="47"/>
      <c r="P58" s="47"/>
      <c r="Q58" s="47"/>
      <c r="R58" s="47"/>
      <c r="S58" s="55"/>
    </row>
    <row r="59" spans="1:19" ht="46.5" customHeight="1">
      <c r="A59" s="83"/>
      <c r="B59" s="50"/>
      <c r="C59" s="47"/>
      <c r="D59" s="10" t="s">
        <v>10</v>
      </c>
      <c r="E59" s="19">
        <v>0</v>
      </c>
      <c r="F59" s="19"/>
      <c r="G59" s="19"/>
      <c r="H59" s="19"/>
      <c r="I59" s="19"/>
      <c r="J59" s="19"/>
      <c r="K59" s="19"/>
      <c r="L59" s="50"/>
      <c r="M59" s="47"/>
      <c r="N59" s="47"/>
      <c r="O59" s="47"/>
      <c r="P59" s="47"/>
      <c r="Q59" s="47"/>
      <c r="R59" s="47"/>
      <c r="S59" s="55"/>
    </row>
    <row r="60" spans="1:19" ht="52.5" customHeight="1">
      <c r="A60" s="83"/>
      <c r="B60" s="50"/>
      <c r="C60" s="47"/>
      <c r="D60" s="10" t="s">
        <v>11</v>
      </c>
      <c r="E60" s="19">
        <f>SUM(F60:H60)</f>
        <v>92</v>
      </c>
      <c r="F60" s="19">
        <v>0</v>
      </c>
      <c r="G60" s="19">
        <v>92</v>
      </c>
      <c r="H60" s="19">
        <v>0</v>
      </c>
      <c r="I60" s="19">
        <v>0</v>
      </c>
      <c r="J60" s="19">
        <v>0</v>
      </c>
      <c r="K60" s="19">
        <v>0</v>
      </c>
      <c r="L60" s="50"/>
      <c r="M60" s="47"/>
      <c r="N60" s="47"/>
      <c r="O60" s="47"/>
      <c r="P60" s="47"/>
      <c r="Q60" s="47"/>
      <c r="R60" s="47"/>
      <c r="S60" s="55"/>
    </row>
    <row r="61" spans="1:19" ht="73.5" customHeight="1" thickBot="1">
      <c r="A61" s="84"/>
      <c r="B61" s="51"/>
      <c r="C61" s="48"/>
      <c r="D61" s="16" t="s">
        <v>12</v>
      </c>
      <c r="E61" s="20">
        <f>SUM(F61:H61)</f>
        <v>0</v>
      </c>
      <c r="F61" s="20"/>
      <c r="G61" s="20"/>
      <c r="H61" s="20"/>
      <c r="I61" s="20"/>
      <c r="J61" s="20"/>
      <c r="K61" s="20"/>
      <c r="L61" s="51"/>
      <c r="M61" s="48"/>
      <c r="N61" s="48"/>
      <c r="O61" s="48"/>
      <c r="P61" s="48"/>
      <c r="Q61" s="48"/>
      <c r="R61" s="48"/>
      <c r="S61" s="56"/>
    </row>
    <row r="62" spans="1:19" ht="30" customHeight="1">
      <c r="A62" s="63" t="s">
        <v>56</v>
      </c>
      <c r="B62" s="53" t="s">
        <v>42</v>
      </c>
      <c r="C62" s="52" t="s">
        <v>41</v>
      </c>
      <c r="D62" s="10" t="s">
        <v>9</v>
      </c>
      <c r="E62" s="19">
        <f>SUM(F62:K62)</f>
        <v>36</v>
      </c>
      <c r="F62" s="19">
        <f aca="true" t="shared" si="10" ref="F62:K62">SUM(F64:F66)</f>
        <v>6</v>
      </c>
      <c r="G62" s="23">
        <f t="shared" si="10"/>
        <v>6</v>
      </c>
      <c r="H62" s="19">
        <f t="shared" si="10"/>
        <v>6</v>
      </c>
      <c r="I62" s="19">
        <f t="shared" si="10"/>
        <v>6</v>
      </c>
      <c r="J62" s="19">
        <f t="shared" si="10"/>
        <v>6</v>
      </c>
      <c r="K62" s="19">
        <f t="shared" si="10"/>
        <v>6</v>
      </c>
      <c r="L62" s="53" t="s">
        <v>14</v>
      </c>
      <c r="M62" s="52">
        <v>100</v>
      </c>
      <c r="N62" s="52">
        <v>100</v>
      </c>
      <c r="O62" s="52">
        <v>100</v>
      </c>
      <c r="P62" s="52">
        <v>100</v>
      </c>
      <c r="Q62" s="52">
        <v>100</v>
      </c>
      <c r="R62" s="52">
        <v>100</v>
      </c>
      <c r="S62" s="57" t="s">
        <v>33</v>
      </c>
    </row>
    <row r="63" spans="1:19" ht="30" customHeight="1">
      <c r="A63" s="63"/>
      <c r="B63" s="53"/>
      <c r="C63" s="52"/>
      <c r="D63" s="10" t="s">
        <v>3</v>
      </c>
      <c r="E63" s="19"/>
      <c r="F63" s="19"/>
      <c r="G63" s="19"/>
      <c r="H63" s="19"/>
      <c r="I63" s="19"/>
      <c r="J63" s="19"/>
      <c r="K63" s="19"/>
      <c r="L63" s="53"/>
      <c r="M63" s="52"/>
      <c r="N63" s="52"/>
      <c r="O63" s="52"/>
      <c r="P63" s="52"/>
      <c r="Q63" s="52"/>
      <c r="R63" s="52"/>
      <c r="S63" s="57"/>
    </row>
    <row r="64" spans="1:19" ht="30" customHeight="1">
      <c r="A64" s="63"/>
      <c r="B64" s="53"/>
      <c r="C64" s="52"/>
      <c r="D64" s="10" t="s">
        <v>10</v>
      </c>
      <c r="E64" s="19">
        <f>SUM(F64:H64)</f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53"/>
      <c r="M64" s="52"/>
      <c r="N64" s="52"/>
      <c r="O64" s="52"/>
      <c r="P64" s="52"/>
      <c r="Q64" s="52"/>
      <c r="R64" s="52"/>
      <c r="S64" s="57"/>
    </row>
    <row r="65" spans="1:19" ht="25.5" customHeight="1">
      <c r="A65" s="63"/>
      <c r="B65" s="53"/>
      <c r="C65" s="52"/>
      <c r="D65" s="10" t="s">
        <v>11</v>
      </c>
      <c r="E65" s="19">
        <f>SUM(F65:K65)</f>
        <v>36</v>
      </c>
      <c r="F65" s="19">
        <v>6</v>
      </c>
      <c r="G65" s="19">
        <v>6</v>
      </c>
      <c r="H65" s="19">
        <v>6</v>
      </c>
      <c r="I65" s="19">
        <v>6</v>
      </c>
      <c r="J65" s="19">
        <v>6</v>
      </c>
      <c r="K65" s="19">
        <v>6</v>
      </c>
      <c r="L65" s="53"/>
      <c r="M65" s="52"/>
      <c r="N65" s="52"/>
      <c r="O65" s="52"/>
      <c r="P65" s="52"/>
      <c r="Q65" s="52"/>
      <c r="R65" s="52"/>
      <c r="S65" s="57"/>
    </row>
    <row r="66" spans="1:19" ht="37.5" customHeight="1" thickBot="1">
      <c r="A66" s="82"/>
      <c r="B66" s="59"/>
      <c r="C66" s="58"/>
      <c r="D66" s="14" t="s">
        <v>12</v>
      </c>
      <c r="E66" s="24">
        <f>SUM(F66:H66)</f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59"/>
      <c r="M66" s="58"/>
      <c r="N66" s="58"/>
      <c r="O66" s="58"/>
      <c r="P66" s="58"/>
      <c r="Q66" s="58"/>
      <c r="R66" s="58"/>
      <c r="S66" s="62"/>
    </row>
    <row r="67" spans="1:19" ht="24.75" customHeight="1" hidden="1" thickBot="1">
      <c r="A67" s="36"/>
      <c r="B67" s="17" t="s">
        <v>17</v>
      </c>
      <c r="C67" s="18"/>
      <c r="D67" s="25" t="s">
        <v>9</v>
      </c>
      <c r="E67" s="21">
        <f>SUM(F67:K67)</f>
        <v>195769.14999999997</v>
      </c>
      <c r="F67" s="21">
        <f aca="true" t="shared" si="11" ref="F67:K67">SUM(F69:F71)</f>
        <v>32441.19</v>
      </c>
      <c r="G67" s="21">
        <f t="shared" si="11"/>
        <v>33693.25</v>
      </c>
      <c r="H67" s="21">
        <f t="shared" si="11"/>
        <v>32372.489999999998</v>
      </c>
      <c r="I67" s="26">
        <f t="shared" si="11"/>
        <v>32420.739999999998</v>
      </c>
      <c r="J67" s="26">
        <f t="shared" si="11"/>
        <v>32420.739999999998</v>
      </c>
      <c r="K67" s="26">
        <f t="shared" si="11"/>
        <v>32420.739999999998</v>
      </c>
      <c r="L67" s="60"/>
      <c r="M67" s="60"/>
      <c r="N67" s="60"/>
      <c r="O67" s="60"/>
      <c r="P67" s="60"/>
      <c r="Q67" s="60"/>
      <c r="R67" s="60"/>
      <c r="S67" s="61"/>
    </row>
    <row r="68" spans="1:19" ht="21" customHeight="1" hidden="1" thickBot="1">
      <c r="A68" s="36"/>
      <c r="B68" s="17"/>
      <c r="C68" s="18"/>
      <c r="D68" s="22" t="s">
        <v>3</v>
      </c>
      <c r="E68" s="19"/>
      <c r="F68" s="19"/>
      <c r="G68" s="19"/>
      <c r="H68" s="19"/>
      <c r="I68" s="27"/>
      <c r="J68" s="27"/>
      <c r="K68" s="27"/>
      <c r="L68" s="60"/>
      <c r="M68" s="60"/>
      <c r="N68" s="60"/>
      <c r="O68" s="60"/>
      <c r="P68" s="60"/>
      <c r="Q68" s="60"/>
      <c r="R68" s="60"/>
      <c r="S68" s="61"/>
    </row>
    <row r="69" spans="1:19" ht="1.5" customHeight="1" thickBot="1">
      <c r="A69" s="36"/>
      <c r="B69" s="17"/>
      <c r="C69" s="18"/>
      <c r="D69" s="22" t="s">
        <v>10</v>
      </c>
      <c r="E69" s="19">
        <f>SUM(F69:K69)</f>
        <v>181409.42</v>
      </c>
      <c r="F69" s="19">
        <f>F19+F29+F39+F44+F59+F24</f>
        <v>30307.67</v>
      </c>
      <c r="G69" s="19">
        <f>G19</f>
        <v>30460.35</v>
      </c>
      <c r="H69" s="19">
        <f>H19+H29+H39+H44+H59+H24</f>
        <v>30160.35</v>
      </c>
      <c r="I69" s="27">
        <f>I19+I29+I39+I44+I59+I24</f>
        <v>30160.35</v>
      </c>
      <c r="J69" s="27">
        <f>J19+J29+J39+J44+J59+J24</f>
        <v>30160.35</v>
      </c>
      <c r="K69" s="27">
        <f>K19+K29+K39+K44+K59+K24</f>
        <v>30160.35</v>
      </c>
      <c r="L69" s="60"/>
      <c r="M69" s="60"/>
      <c r="N69" s="60"/>
      <c r="O69" s="60"/>
      <c r="P69" s="60"/>
      <c r="Q69" s="60"/>
      <c r="R69" s="60"/>
      <c r="S69" s="61"/>
    </row>
    <row r="70" spans="1:19" ht="30.75" customHeight="1" hidden="1" thickBot="1">
      <c r="A70" s="36"/>
      <c r="B70" s="17"/>
      <c r="C70" s="18"/>
      <c r="D70" s="22" t="s">
        <v>11</v>
      </c>
      <c r="E70" s="19">
        <f>SUM(F70:K70)</f>
        <v>7032.95</v>
      </c>
      <c r="F70" s="19">
        <f>F45+F40+F65</f>
        <v>972.95</v>
      </c>
      <c r="G70" s="19">
        <f>G45+G40+G65+G50+G55+G60</f>
        <v>2019</v>
      </c>
      <c r="H70" s="19">
        <f>H45+H40+H65</f>
        <v>981</v>
      </c>
      <c r="I70" s="27">
        <f>I45+I40+I65</f>
        <v>1020</v>
      </c>
      <c r="J70" s="27">
        <f>J45+J40+J65</f>
        <v>1020</v>
      </c>
      <c r="K70" s="27">
        <f>K45+K40+K65</f>
        <v>1020</v>
      </c>
      <c r="L70" s="60"/>
      <c r="M70" s="60"/>
      <c r="N70" s="60"/>
      <c r="O70" s="60"/>
      <c r="P70" s="60"/>
      <c r="Q70" s="60"/>
      <c r="R70" s="60"/>
      <c r="S70" s="61"/>
    </row>
    <row r="71" spans="1:19" ht="26.25" customHeight="1" hidden="1" thickBot="1">
      <c r="A71" s="37"/>
      <c r="B71" s="28"/>
      <c r="C71" s="29"/>
      <c r="D71" s="30" t="s">
        <v>12</v>
      </c>
      <c r="E71" s="20">
        <f>SUM(F71:K71)</f>
        <v>7326.779999999999</v>
      </c>
      <c r="F71" s="20">
        <f>F31+F26</f>
        <v>1160.57</v>
      </c>
      <c r="G71" s="20">
        <f>G36+G31+G26</f>
        <v>1213.9</v>
      </c>
      <c r="H71" s="20">
        <f>H31+H26</f>
        <v>1231.1399999999999</v>
      </c>
      <c r="I71" s="31">
        <f>I31+I26</f>
        <v>1240.3899999999999</v>
      </c>
      <c r="J71" s="31">
        <f>J31+J26</f>
        <v>1240.3899999999999</v>
      </c>
      <c r="K71" s="31">
        <f>K31+K26</f>
        <v>1240.3899999999999</v>
      </c>
      <c r="L71" s="60"/>
      <c r="M71" s="60"/>
      <c r="N71" s="60"/>
      <c r="O71" s="60"/>
      <c r="P71" s="60"/>
      <c r="Q71" s="60"/>
      <c r="R71" s="60"/>
      <c r="S71" s="61"/>
    </row>
    <row r="72" spans="1:19" ht="18.75">
      <c r="A72" s="38"/>
      <c r="B72" s="39" t="s">
        <v>18</v>
      </c>
      <c r="C72" s="39"/>
      <c r="D72" s="32" t="s">
        <v>9</v>
      </c>
      <c r="E72" s="33">
        <f>SUM(F72:K72)</f>
        <v>218777.56</v>
      </c>
      <c r="F72" s="33">
        <f aca="true" t="shared" si="12" ref="F72:K72">F62+F52+F47+F42+F37+F27+F22+F16+F32</f>
        <v>36277.25</v>
      </c>
      <c r="G72" s="33">
        <f>G62+G52+G47+G42+G37+G27+G22+G16+G32+G57</f>
        <v>36693.25</v>
      </c>
      <c r="H72" s="33">
        <f t="shared" si="12"/>
        <v>36382.3</v>
      </c>
      <c r="I72" s="33">
        <f t="shared" si="12"/>
        <v>36474.92</v>
      </c>
      <c r="J72" s="33">
        <f t="shared" si="12"/>
        <v>36474.92</v>
      </c>
      <c r="K72" s="45">
        <f t="shared" si="12"/>
        <v>36474.92</v>
      </c>
      <c r="L72" s="60"/>
      <c r="M72" s="60"/>
      <c r="N72" s="60"/>
      <c r="O72" s="60"/>
      <c r="P72" s="60"/>
      <c r="Q72" s="60"/>
      <c r="R72" s="60"/>
      <c r="S72" s="60"/>
    </row>
    <row r="73" spans="1:19" ht="18.75">
      <c r="A73" s="38"/>
      <c r="B73" s="40"/>
      <c r="C73" s="40"/>
      <c r="D73" s="22" t="s">
        <v>3</v>
      </c>
      <c r="E73" s="19"/>
      <c r="F73" s="19"/>
      <c r="G73" s="19"/>
      <c r="H73" s="19"/>
      <c r="I73" s="27"/>
      <c r="J73" s="27"/>
      <c r="K73" s="27"/>
      <c r="L73" s="60"/>
      <c r="M73" s="60"/>
      <c r="N73" s="60"/>
      <c r="O73" s="60"/>
      <c r="P73" s="60"/>
      <c r="Q73" s="60"/>
      <c r="R73" s="60"/>
      <c r="S73" s="60"/>
    </row>
    <row r="74" spans="1:19" ht="18.75">
      <c r="A74" s="38"/>
      <c r="B74" s="40"/>
      <c r="C74" s="40"/>
      <c r="D74" s="22" t="s">
        <v>10</v>
      </c>
      <c r="E74" s="19">
        <f>SUM(F74:K74)</f>
        <v>199306.42</v>
      </c>
      <c r="F74" s="19">
        <f aca="true" t="shared" si="13" ref="F74:K74">F16</f>
        <v>33204.67</v>
      </c>
      <c r="G74" s="19">
        <f t="shared" si="13"/>
        <v>33460.35</v>
      </c>
      <c r="H74" s="19">
        <f t="shared" si="13"/>
        <v>33160.35</v>
      </c>
      <c r="I74" s="19">
        <f t="shared" si="13"/>
        <v>33160.35</v>
      </c>
      <c r="J74" s="19">
        <f t="shared" si="13"/>
        <v>33160.35</v>
      </c>
      <c r="K74" s="27">
        <f t="shared" si="13"/>
        <v>33160.35</v>
      </c>
      <c r="L74" s="60"/>
      <c r="M74" s="60"/>
      <c r="N74" s="60"/>
      <c r="O74" s="60"/>
      <c r="P74" s="60"/>
      <c r="Q74" s="60"/>
      <c r="R74" s="60"/>
      <c r="S74" s="60"/>
    </row>
    <row r="75" spans="1:19" ht="18.75">
      <c r="A75" s="38"/>
      <c r="B75" s="40"/>
      <c r="C75" s="40"/>
      <c r="D75" s="22" t="s">
        <v>11</v>
      </c>
      <c r="E75" s="19">
        <f>SUM(F75:K75)</f>
        <v>12128.35</v>
      </c>
      <c r="F75" s="19">
        <f>F45+F40+F65+F60+F55+F50</f>
        <v>1910.5500000000002</v>
      </c>
      <c r="G75" s="19">
        <f>G45+G40+G65+G60+G55+G50</f>
        <v>2019</v>
      </c>
      <c r="H75" s="27">
        <f>H45+H40+H65+H55+H50</f>
        <v>1990.3</v>
      </c>
      <c r="I75" s="27">
        <f>I45+I40+I65+I55+I50</f>
        <v>2069.5</v>
      </c>
      <c r="J75" s="27">
        <f>J45+J40+J65+J55+J50</f>
        <v>2069.5</v>
      </c>
      <c r="K75" s="27">
        <f>K45+K40+K65+K55+K50</f>
        <v>2069.5</v>
      </c>
      <c r="L75" s="60"/>
      <c r="M75" s="60"/>
      <c r="N75" s="60"/>
      <c r="O75" s="60"/>
      <c r="P75" s="60"/>
      <c r="Q75" s="60"/>
      <c r="R75" s="60"/>
      <c r="S75" s="60"/>
    </row>
    <row r="76" spans="1:19" ht="19.5" thickBot="1">
      <c r="A76" s="40"/>
      <c r="B76" s="40"/>
      <c r="C76" s="40"/>
      <c r="D76" s="34" t="s">
        <v>12</v>
      </c>
      <c r="E76" s="24">
        <f>SUM(F76:K76)</f>
        <v>7342.79</v>
      </c>
      <c r="F76" s="24">
        <f aca="true" t="shared" si="14" ref="F76:K76">F36+F31+F26</f>
        <v>1162.03</v>
      </c>
      <c r="G76" s="24">
        <f t="shared" si="14"/>
        <v>1213.9</v>
      </c>
      <c r="H76" s="24">
        <f t="shared" si="14"/>
        <v>1231.65</v>
      </c>
      <c r="I76" s="24">
        <f t="shared" si="14"/>
        <v>1245.07</v>
      </c>
      <c r="J76" s="24">
        <f t="shared" si="14"/>
        <v>1245.07</v>
      </c>
      <c r="K76" s="35">
        <f t="shared" si="14"/>
        <v>1245.07</v>
      </c>
      <c r="L76" s="60"/>
      <c r="M76" s="60"/>
      <c r="N76" s="60"/>
      <c r="O76" s="60"/>
      <c r="P76" s="60"/>
      <c r="Q76" s="60"/>
      <c r="R76" s="60"/>
      <c r="S76" s="60"/>
    </row>
  </sheetData>
  <sheetProtection/>
  <mergeCells count="140">
    <mergeCell ref="E18:E19"/>
    <mergeCell ref="D18:D19"/>
    <mergeCell ref="A11:A15"/>
    <mergeCell ref="B11:B15"/>
    <mergeCell ref="C11:C15"/>
    <mergeCell ref="M16:M18"/>
    <mergeCell ref="L16:L18"/>
    <mergeCell ref="A16:A21"/>
    <mergeCell ref="B16:B21"/>
    <mergeCell ref="C16:C21"/>
    <mergeCell ref="S16:S17"/>
    <mergeCell ref="N1:S1"/>
    <mergeCell ref="L2:S2"/>
    <mergeCell ref="D5:D7"/>
    <mergeCell ref="Q57:Q61"/>
    <mergeCell ref="Q19:Q21"/>
    <mergeCell ref="Q22:Q26"/>
    <mergeCell ref="Q27:Q31"/>
    <mergeCell ref="Q32:Q36"/>
    <mergeCell ref="Q37:Q41"/>
    <mergeCell ref="L5:R5"/>
    <mergeCell ref="P19:P21"/>
    <mergeCell ref="R19:R21"/>
    <mergeCell ref="P22:P26"/>
    <mergeCell ref="R22:R26"/>
    <mergeCell ref="S20:S21"/>
    <mergeCell ref="L19:L21"/>
    <mergeCell ref="N19:N21"/>
    <mergeCell ref="N16:N18"/>
    <mergeCell ref="L6:L7"/>
    <mergeCell ref="A62:A66"/>
    <mergeCell ref="N52:N56"/>
    <mergeCell ref="C22:C26"/>
    <mergeCell ref="A57:A61"/>
    <mergeCell ref="A52:A56"/>
    <mergeCell ref="B52:B56"/>
    <mergeCell ref="C52:C56"/>
    <mergeCell ref="N47:N51"/>
    <mergeCell ref="M52:M56"/>
    <mergeCell ref="A47:A51"/>
    <mergeCell ref="P27:P31"/>
    <mergeCell ref="A37:A41"/>
    <mergeCell ref="B42:B46"/>
    <mergeCell ref="B32:B36"/>
    <mergeCell ref="C32:C36"/>
    <mergeCell ref="M27:M31"/>
    <mergeCell ref="N32:N36"/>
    <mergeCell ref="A22:A26"/>
    <mergeCell ref="A32:A36"/>
    <mergeCell ref="B37:B41"/>
    <mergeCell ref="L37:L41"/>
    <mergeCell ref="C27:C31"/>
    <mergeCell ref="B27:B31"/>
    <mergeCell ref="L27:L31"/>
    <mergeCell ref="L22:L26"/>
    <mergeCell ref="B22:B26"/>
    <mergeCell ref="A27:A31"/>
    <mergeCell ref="A3:S3"/>
    <mergeCell ref="B10:S10"/>
    <mergeCell ref="S5:S7"/>
    <mergeCell ref="C5:C7"/>
    <mergeCell ref="B5:B7"/>
    <mergeCell ref="A9:S9"/>
    <mergeCell ref="A5:A7"/>
    <mergeCell ref="A4:S4"/>
    <mergeCell ref="E6:E7"/>
    <mergeCell ref="E5:K5"/>
    <mergeCell ref="O19:O21"/>
    <mergeCell ref="M19:M21"/>
    <mergeCell ref="A42:A46"/>
    <mergeCell ref="S22:S26"/>
    <mergeCell ref="N27:N31"/>
    <mergeCell ref="N37:N41"/>
    <mergeCell ref="O37:O41"/>
    <mergeCell ref="S27:S31"/>
    <mergeCell ref="N22:N26"/>
    <mergeCell ref="O22:O26"/>
    <mergeCell ref="R32:R36"/>
    <mergeCell ref="C37:C41"/>
    <mergeCell ref="C42:C46"/>
    <mergeCell ref="M22:M26"/>
    <mergeCell ref="O42:O46"/>
    <mergeCell ref="O32:O36"/>
    <mergeCell ref="P32:P36"/>
    <mergeCell ref="L32:L36"/>
    <mergeCell ref="M32:M36"/>
    <mergeCell ref="O27:O31"/>
    <mergeCell ref="M47:M51"/>
    <mergeCell ref="O47:O51"/>
    <mergeCell ref="P47:P51"/>
    <mergeCell ref="Q52:Q56"/>
    <mergeCell ref="P52:P56"/>
    <mergeCell ref="O52:O56"/>
    <mergeCell ref="L72:S76"/>
    <mergeCell ref="L67:S71"/>
    <mergeCell ref="L62:L66"/>
    <mergeCell ref="N62:N66"/>
    <mergeCell ref="O62:O66"/>
    <mergeCell ref="O57:O61"/>
    <mergeCell ref="M62:M66"/>
    <mergeCell ref="S57:S61"/>
    <mergeCell ref="S62:S66"/>
    <mergeCell ref="P57:P61"/>
    <mergeCell ref="B62:B66"/>
    <mergeCell ref="C62:C66"/>
    <mergeCell ref="P62:P66"/>
    <mergeCell ref="M57:M61"/>
    <mergeCell ref="L57:L61"/>
    <mergeCell ref="C57:C61"/>
    <mergeCell ref="N57:N61"/>
    <mergeCell ref="R62:R66"/>
    <mergeCell ref="S37:S41"/>
    <mergeCell ref="P37:P41"/>
    <mergeCell ref="R37:R41"/>
    <mergeCell ref="R47:R51"/>
    <mergeCell ref="P42:P46"/>
    <mergeCell ref="Q62:Q66"/>
    <mergeCell ref="Q47:Q51"/>
    <mergeCell ref="S52:S56"/>
    <mergeCell ref="R52:R56"/>
    <mergeCell ref="S47:S51"/>
    <mergeCell ref="O16:O18"/>
    <mergeCell ref="P16:P18"/>
    <mergeCell ref="Q16:Q18"/>
    <mergeCell ref="R16:R18"/>
    <mergeCell ref="S32:S36"/>
    <mergeCell ref="S42:S46"/>
    <mergeCell ref="R42:R46"/>
    <mergeCell ref="Q42:Q46"/>
    <mergeCell ref="R27:R31"/>
    <mergeCell ref="R57:R61"/>
    <mergeCell ref="B57:B61"/>
    <mergeCell ref="M42:M46"/>
    <mergeCell ref="M37:M41"/>
    <mergeCell ref="L42:L46"/>
    <mergeCell ref="L47:L51"/>
    <mergeCell ref="N42:N46"/>
    <mergeCell ref="L52:L56"/>
    <mergeCell ref="B47:B51"/>
    <mergeCell ref="C47:C51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54" r:id="rId1"/>
  <rowBreaks count="2" manualBreakCount="2">
    <brk id="26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2020-01-14T08:43:25Z</cp:lastPrinted>
  <dcterms:created xsi:type="dcterms:W3CDTF">2013-10-07T11:55:39Z</dcterms:created>
  <dcterms:modified xsi:type="dcterms:W3CDTF">2020-01-15T06:24:34Z</dcterms:modified>
  <cp:category/>
  <cp:version/>
  <cp:contentType/>
  <cp:contentStatus/>
</cp:coreProperties>
</file>