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44" activeTab="2"/>
  </bookViews>
  <sheets>
    <sheet name="Прил 1" sheetId="1" r:id="rId1"/>
    <sheet name="Прил 2" sheetId="2" r:id="rId2"/>
    <sheet name="Прил 3" sheetId="3" r:id="rId3"/>
  </sheets>
  <definedNames>
    <definedName name="_xlnm.Print_Area" localSheetId="0">'Прил 1'!$A$1:$X$20</definedName>
    <definedName name="_xlnm.Print_Area" localSheetId="1">'Прил 2'!$A$1:$AC$17</definedName>
  </definedNames>
  <calcPr fullCalcOnLoad="1"/>
</workbook>
</file>

<file path=xl/comments1.xml><?xml version="1.0" encoding="utf-8"?>
<comments xmlns="http://schemas.openxmlformats.org/spreadsheetml/2006/main">
  <authors>
    <author>Ums#Zamdir#1</author>
  </authors>
  <commentList>
    <comment ref="V5" authorId="0">
      <text>
        <r>
          <rPr>
            <b/>
            <sz val="9"/>
            <rFont val="Tahoma"/>
            <family val="2"/>
          </rPr>
          <t>Ums#Zamdir#1:</t>
        </r>
        <r>
          <rPr>
            <sz val="9"/>
            <rFont val="Tahoma"/>
            <family val="2"/>
          </rPr>
          <t xml:space="preserve">
стоимость ремонта 1м2 общей площади все ремонта
</t>
        </r>
      </text>
    </comment>
  </commentList>
</comments>
</file>

<file path=xl/sharedStrings.xml><?xml version="1.0" encoding="utf-8"?>
<sst xmlns="http://schemas.openxmlformats.org/spreadsheetml/2006/main" count="154" uniqueCount="90">
  <si>
    <t>№ п/п</t>
  </si>
  <si>
    <t>Адрес МКД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</si>
  <si>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</si>
  <si>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</si>
  <si>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</si>
  <si>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</si>
  <si>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</si>
  <si>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</si>
  <si>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</si>
  <si>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Стоимость капитального ремонта</t>
  </si>
  <si>
    <t>Удельная стоимость капитального ремонта 1 кв. м общей площади помещений МКД</t>
  </si>
  <si>
    <t>Предельная стоимость капитального ремонта 1 кв. м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</si>
  <si>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</si>
  <si>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</si>
  <si>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</si>
  <si>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</si>
  <si>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в том числе:</t>
  </si>
  <si>
    <t>за счет средств местного бюджета</t>
  </si>
  <si>
    <t>за счет средств собственников помещений в МКД</t>
  </si>
  <si>
    <t>кв.м</t>
  </si>
  <si>
    <t>чел.</t>
  </si>
  <si>
    <t>руб.</t>
  </si>
  <si>
    <t>руб./кв.м</t>
  </si>
  <si>
    <t>№ п\п</t>
  </si>
  <si>
    <t>Стоимость капитального ремонта ВСЕГО</t>
  </si>
  <si>
    <t>ремонт внутридомовых инженерных систем</t>
  </si>
  <si>
    <t>ремонт крыши</t>
  </si>
  <si>
    <t>ремонт фасада</t>
  </si>
  <si>
    <t>ремонт фундамента</t>
  </si>
  <si>
    <t>ед.</t>
  </si>
  <si>
    <t>кв.м.</t>
  </si>
  <si>
    <t>куб.м.</t>
  </si>
  <si>
    <t xml:space="preserve">руб. </t>
  </si>
  <si>
    <t>Наименование МО</t>
  </si>
  <si>
    <t>Количество МКД</t>
  </si>
  <si>
    <t>I квартал</t>
  </si>
  <si>
    <t>II квартал</t>
  </si>
  <si>
    <t>III квартал</t>
  </si>
  <si>
    <t>IV квартал</t>
  </si>
  <si>
    <t>проведение негосударственной экспертизы проектной документации</t>
  </si>
  <si>
    <t>строительный контроль*</t>
  </si>
  <si>
    <t>КП</t>
  </si>
  <si>
    <t>Приложение № 1</t>
  </si>
  <si>
    <t>Приложение № 2</t>
  </si>
  <si>
    <t>Приложение № 3</t>
  </si>
  <si>
    <t>Итого:</t>
  </si>
  <si>
    <t xml:space="preserve">ЗАТО Видяево </t>
  </si>
  <si>
    <r>
      <t xml:space="preserve">Способ формирования фонда капитального ремонта </t>
    </r>
    <r>
      <rPr>
        <vertAlign val="superscript"/>
        <sz val="10"/>
        <color indexed="8"/>
        <rFont val="Times New Roman"/>
        <family val="1"/>
      </rPr>
      <t>1</t>
    </r>
  </si>
  <si>
    <r>
      <t xml:space="preserve">Способ управления МКД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</si>
  <si>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Объекты культурного наследия </t>
    </r>
    <r>
      <rPr>
        <vertAlign val="superscript"/>
        <sz val="10"/>
        <color indexed="8"/>
        <rFont val="Times New Roman"/>
        <family val="1"/>
      </rPr>
      <t>3</t>
    </r>
  </si>
  <si>
    <t>Плановый год  начала выполнения работ</t>
  </si>
  <si>
    <t>Плановый год  завершения выполнения работ</t>
  </si>
  <si>
    <r>
      <t xml:space="preserve">за счет средств федерального бюджета </t>
    </r>
    <r>
      <rPr>
        <vertAlign val="superscript"/>
        <sz val="10"/>
        <color indexed="8"/>
        <rFont val="Times New Roman"/>
        <family val="1"/>
      </rPr>
      <t>4</t>
    </r>
  </si>
  <si>
    <t xml:space="preserve">за счет средств областного бюджета </t>
  </si>
  <si>
    <r>
      <t xml:space="preserve">за счет привлеченных кредитных/заемных средств </t>
    </r>
    <r>
      <rPr>
        <vertAlign val="superscript"/>
        <sz val="10"/>
        <color indexed="8"/>
        <rFont val="Times New Roman"/>
        <family val="1"/>
      </rPr>
      <t>5</t>
    </r>
  </si>
  <si>
    <t>Х</t>
  </si>
  <si>
    <t>1. Указывается способ формирования фонда капитального ремонта: СС-специальный счет, РО-счет регионального оператора.</t>
  </si>
  <si>
    <t>2. Указывается способ управления МКД: ТСЖ-товарищество собственников жилья, ЖСК -жилищно-строительный кооператив, УК-управляющая организация.</t>
  </si>
  <si>
    <t xml:space="preserve">3. МКД, являющиеся объектами культурного наследия, включенными в реестр и выявленными объектами культурного наследия, обозначаются - ОКН.
</t>
  </si>
  <si>
    <t>4. Указывается в случае подачи заявки на предоставление государственной поддержки за счет средств федерального бюджета.</t>
  </si>
  <si>
    <t>5. Указывается объем привлеченных кредитных/заемных средств.".</t>
  </si>
  <si>
    <t>ЗАТО Видяево</t>
  </si>
  <si>
    <t xml:space="preserve">Итого  </t>
  </si>
  <si>
    <t>РО</t>
  </si>
  <si>
    <t>УК</t>
  </si>
  <si>
    <t>-</t>
  </si>
  <si>
    <t>Виды работ, установленные ч.1 ст.166 Жилищного Кодекса РФ</t>
  </si>
  <si>
    <t>Виды работ, установленные нормативным правовым актом субъекта РФ</t>
  </si>
  <si>
    <t xml:space="preserve"> ремонт подвальных помещений, относящихся к общему имуществу в многоквартирном доме
</t>
  </si>
  <si>
    <t xml:space="preserve">переустройство невентилируемой крыши на вентилируемую крышу, устройство выходов на кровлю
</t>
  </si>
  <si>
    <t xml:space="preserve">утепление фасада
</t>
  </si>
  <si>
    <t xml:space="preserve">энергетическое обследование
</t>
  </si>
  <si>
    <t xml:space="preserve">оценка технического состояния и проектирование капитального ремонта </t>
  </si>
  <si>
    <t>Всего, в том числе:</t>
  </si>
  <si>
    <t>горячего водоснабжения</t>
  </si>
  <si>
    <t>холодного водоснабжения</t>
  </si>
  <si>
    <t>водоотведения</t>
  </si>
  <si>
    <t>теплоснабжения</t>
  </si>
  <si>
    <t>модернизация  теплообменника</t>
  </si>
  <si>
    <t>электроснабженя</t>
  </si>
  <si>
    <t>газоснабжения</t>
  </si>
  <si>
    <t>* не более 1,5 % от стоимости строительно-монтажных работ".</t>
  </si>
  <si>
    <t>Итого</t>
  </si>
  <si>
    <t>ремонт или замена лифтового оборудования, признанного непригодным для эксплуатации, ремонт лифтовых шахт</t>
  </si>
  <si>
    <t>"Форма 2. Планируемые виды работ (услуг) по каждому конкретному многоквартирному дому на 2019 год</t>
  </si>
  <si>
    <t>Центральная д.7</t>
  </si>
  <si>
    <t>Форма 3. Планируемые показатели выполнения работ по капитальному ремонту многоквартирных домов на 2019 год</t>
  </si>
  <si>
    <t>"Форма 1. Адресный перечень многоквартирных домов на 2019 год</t>
  </si>
  <si>
    <r>
      <t xml:space="preserve">к постановлению от  </t>
    </r>
    <r>
      <rPr>
        <u val="single"/>
        <sz val="11"/>
        <rFont val="Times New Roman"/>
        <family val="1"/>
      </rPr>
      <t>13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июня</t>
    </r>
    <r>
      <rPr>
        <sz val="11"/>
        <rFont val="Times New Roman"/>
        <family val="1"/>
      </rPr>
      <t xml:space="preserve"> 2018 № </t>
    </r>
    <r>
      <rPr>
        <u val="single"/>
        <sz val="11"/>
        <rFont val="Times New Roman"/>
        <family val="1"/>
      </rPr>
      <t>518</t>
    </r>
  </si>
  <si>
    <r>
      <t xml:space="preserve">к постановлению от </t>
    </r>
    <r>
      <rPr>
        <u val="single"/>
        <sz val="11"/>
        <rFont val="Times New Roman"/>
        <family val="1"/>
      </rPr>
      <t>13</t>
    </r>
    <r>
      <rPr>
        <sz val="11"/>
        <rFont val="Times New Roman"/>
        <family val="1"/>
      </rPr>
      <t xml:space="preserve"> </t>
    </r>
    <r>
      <rPr>
        <u val="single"/>
        <sz val="11"/>
        <rFont val="Times New Roman"/>
        <family val="1"/>
      </rPr>
      <t>июня</t>
    </r>
    <r>
      <rPr>
        <sz val="11"/>
        <rFont val="Times New Roman"/>
        <family val="1"/>
      </rPr>
      <t xml:space="preserve"> 2018 № </t>
    </r>
    <r>
      <rPr>
        <u val="single"/>
        <sz val="11"/>
        <rFont val="Times New Roman"/>
        <family val="1"/>
      </rPr>
      <t>518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</si>
</sst>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 ;\-#,##0.00\ 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1"/>
      <name val="Times New Roman"/>
      <family val="1"/>
    </font>
    <font>
      <vertAlign val="superscript"/>
      <sz val="10"/>
      <color indexed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vertical="center"/>
    </xf>
    <xf numFmtId="0" fontId="5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51" fillId="0" borderId="10" xfId="0" applyFont="1" applyBorder="1" applyAlignment="1">
      <alignment horizontal="center" vertical="center"/>
    </xf>
    <xf numFmtId="0" fontId="49" fillId="0" borderId="0" xfId="0" applyFont="1" applyAlignment="1">
      <alignment/>
    </xf>
    <xf numFmtId="0" fontId="51" fillId="0" borderId="10" xfId="0" applyFont="1" applyBorder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49" fillId="0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4" fontId="49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vertical="center" wrapText="1"/>
    </xf>
    <xf numFmtId="0" fontId="49" fillId="0" borderId="11" xfId="0" applyFont="1" applyFill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10" xfId="0" applyFont="1" applyBorder="1" applyAlignment="1">
      <alignment vertical="center" wrapText="1"/>
    </xf>
    <xf numFmtId="0" fontId="0" fillId="0" borderId="12" xfId="0" applyBorder="1" applyAlignment="1">
      <alignment/>
    </xf>
    <xf numFmtId="4" fontId="51" fillId="0" borderId="10" xfId="0" applyNumberFormat="1" applyFont="1" applyBorder="1" applyAlignment="1">
      <alignment horizontal="center" vertical="center"/>
    </xf>
    <xf numFmtId="4" fontId="51" fillId="0" borderId="10" xfId="0" applyNumberFormat="1" applyFont="1" applyBorder="1" applyAlignment="1">
      <alignment vertical="center" wrapText="1"/>
    </xf>
    <xf numFmtId="0" fontId="51" fillId="0" borderId="10" xfId="0" applyFont="1" applyFill="1" applyBorder="1" applyAlignment="1">
      <alignment vertical="center"/>
    </xf>
    <xf numFmtId="3" fontId="49" fillId="0" borderId="10" xfId="0" applyNumberFormat="1" applyFont="1" applyFill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0" fontId="51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right" vertical="center" wrapText="1"/>
    </xf>
    <xf numFmtId="4" fontId="49" fillId="0" borderId="10" xfId="0" applyNumberFormat="1" applyFont="1" applyFill="1" applyBorder="1" applyAlignment="1">
      <alignment horizontal="right" vertical="center"/>
    </xf>
    <xf numFmtId="4" fontId="51" fillId="0" borderId="10" xfId="0" applyNumberFormat="1" applyFont="1" applyBorder="1" applyAlignment="1">
      <alignment vertical="center"/>
    </xf>
    <xf numFmtId="4" fontId="52" fillId="0" borderId="10" xfId="0" applyNumberFormat="1" applyFont="1" applyBorder="1" applyAlignment="1">
      <alignment horizontal="right"/>
    </xf>
    <xf numFmtId="4" fontId="49" fillId="0" borderId="10" xfId="0" applyNumberFormat="1" applyFont="1" applyBorder="1" applyAlignment="1">
      <alignment/>
    </xf>
    <xf numFmtId="171" fontId="6" fillId="33" borderId="10" xfId="60" applyFont="1" applyFill="1" applyBorder="1" applyAlignment="1">
      <alignment horizontal="right" vertical="center" wrapText="1"/>
    </xf>
    <xf numFmtId="4" fontId="51" fillId="33" borderId="10" xfId="0" applyNumberFormat="1" applyFont="1" applyFill="1" applyBorder="1" applyAlignment="1">
      <alignment horizontal="center" vertical="center"/>
    </xf>
    <xf numFmtId="172" fontId="6" fillId="33" borderId="10" xfId="60" applyNumberFormat="1" applyFont="1" applyFill="1" applyBorder="1" applyAlignment="1">
      <alignment horizontal="center" vertical="center" wrapText="1"/>
    </xf>
    <xf numFmtId="4" fontId="51" fillId="33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horizontal="center" vertical="center"/>
    </xf>
    <xf numFmtId="3" fontId="51" fillId="0" borderId="10" xfId="0" applyNumberFormat="1" applyFont="1" applyFill="1" applyBorder="1" applyAlignment="1">
      <alignment horizontal="center" vertical="center"/>
    </xf>
    <xf numFmtId="4" fontId="49" fillId="0" borderId="10" xfId="0" applyNumberFormat="1" applyFont="1" applyFill="1" applyBorder="1" applyAlignment="1">
      <alignment horizontal="right" vertical="center" wrapText="1"/>
    </xf>
    <xf numFmtId="4" fontId="51" fillId="0" borderId="10" xfId="0" applyNumberFormat="1" applyFont="1" applyFill="1" applyBorder="1" applyAlignment="1">
      <alignment horizontal="right" vertical="center"/>
    </xf>
    <xf numFmtId="4" fontId="49" fillId="33" borderId="10" xfId="0" applyNumberFormat="1" applyFont="1" applyFill="1" applyBorder="1" applyAlignment="1">
      <alignment horizontal="center" vertical="center"/>
    </xf>
    <xf numFmtId="172" fontId="6" fillId="33" borderId="10" xfId="60" applyNumberFormat="1" applyFont="1" applyFill="1" applyBorder="1" applyAlignment="1">
      <alignment vertical="center" wrapText="1"/>
    </xf>
    <xf numFmtId="0" fontId="51" fillId="33" borderId="10" xfId="0" applyFont="1" applyFill="1" applyBorder="1" applyAlignment="1">
      <alignment horizontal="center" vertical="center"/>
    </xf>
    <xf numFmtId="0" fontId="49" fillId="0" borderId="13" xfId="0" applyFont="1" applyFill="1" applyBorder="1" applyAlignment="1">
      <alignment horizontal="center" vertical="center" textRotation="90"/>
    </xf>
    <xf numFmtId="0" fontId="49" fillId="0" borderId="14" xfId="0" applyFont="1" applyFill="1" applyBorder="1" applyAlignment="1">
      <alignment horizontal="center" vertical="center" textRotation="90"/>
    </xf>
    <xf numFmtId="0" fontId="49" fillId="0" borderId="15" xfId="0" applyFont="1" applyFill="1" applyBorder="1" applyAlignment="1">
      <alignment horizontal="center" vertical="center" textRotation="90"/>
    </xf>
    <xf numFmtId="0" fontId="49" fillId="0" borderId="13" xfId="0" applyFont="1" applyFill="1" applyBorder="1" applyAlignment="1">
      <alignment horizontal="center" vertical="center" textRotation="90" wrapText="1"/>
    </xf>
    <xf numFmtId="0" fontId="49" fillId="0" borderId="14" xfId="0" applyFont="1" applyFill="1" applyBorder="1" applyAlignment="1">
      <alignment horizontal="center" vertical="center" textRotation="90" wrapText="1"/>
    </xf>
    <xf numFmtId="0" fontId="49" fillId="0" borderId="15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textRotation="90" wrapText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vertical="top" wrapText="1"/>
    </xf>
    <xf numFmtId="0" fontId="49" fillId="0" borderId="16" xfId="0" applyFont="1" applyFill="1" applyBorder="1" applyAlignment="1">
      <alignment vertical="center"/>
    </xf>
    <xf numFmtId="0" fontId="49" fillId="0" borderId="11" xfId="0" applyFont="1" applyFill="1" applyBorder="1" applyAlignment="1">
      <alignment vertical="center"/>
    </xf>
    <xf numFmtId="0" fontId="49" fillId="0" borderId="0" xfId="0" applyFont="1" applyAlignment="1">
      <alignment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 wrapText="1"/>
    </xf>
    <xf numFmtId="0" fontId="49" fillId="0" borderId="15" xfId="0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50" fillId="0" borderId="12" xfId="0" applyFont="1" applyBorder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textRotation="90" wrapText="1"/>
    </xf>
    <xf numFmtId="0" fontId="51" fillId="0" borderId="18" xfId="0" applyFont="1" applyBorder="1" applyAlignment="1">
      <alignment horizontal="center" vertical="center" textRotation="90" wrapText="1"/>
    </xf>
    <xf numFmtId="0" fontId="51" fillId="0" borderId="19" xfId="0" applyFont="1" applyBorder="1" applyAlignment="1">
      <alignment horizontal="center" vertical="center" textRotation="90" wrapText="1"/>
    </xf>
    <xf numFmtId="0" fontId="51" fillId="0" borderId="20" xfId="0" applyFont="1" applyBorder="1" applyAlignment="1">
      <alignment horizontal="center" vertical="center" textRotation="90" wrapText="1"/>
    </xf>
    <xf numFmtId="0" fontId="51" fillId="0" borderId="13" xfId="0" applyFont="1" applyBorder="1" applyAlignment="1">
      <alignment horizontal="center" vertical="center" textRotation="90" wrapText="1"/>
    </xf>
    <xf numFmtId="0" fontId="51" fillId="0" borderId="15" xfId="0" applyFont="1" applyBorder="1" applyAlignment="1">
      <alignment horizontal="center" vertical="center" textRotation="90" wrapText="1"/>
    </xf>
    <xf numFmtId="0" fontId="51" fillId="0" borderId="10" xfId="0" applyFont="1" applyBorder="1" applyAlignment="1">
      <alignment horizontal="center" vertical="center" textRotation="90" wrapText="1"/>
    </xf>
    <xf numFmtId="0" fontId="49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left"/>
    </xf>
    <xf numFmtId="0" fontId="49" fillId="0" borderId="16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/>
    </xf>
    <xf numFmtId="0" fontId="51" fillId="0" borderId="16" xfId="0" applyFont="1" applyBorder="1" applyAlignment="1">
      <alignment vertical="center"/>
    </xf>
    <xf numFmtId="0" fontId="51" fillId="0" borderId="11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view="pageBreakPreview" zoomScaleSheetLayoutView="100" zoomScalePageLayoutView="0" workbookViewId="0" topLeftCell="A1">
      <selection activeCell="T2" sqref="T2:X2"/>
    </sheetView>
  </sheetViews>
  <sheetFormatPr defaultColWidth="9.140625" defaultRowHeight="15"/>
  <cols>
    <col min="1" max="1" width="3.57421875" style="7" customWidth="1"/>
    <col min="2" max="2" width="14.00390625" style="7" customWidth="1"/>
    <col min="3" max="3" width="5.421875" style="7" customWidth="1"/>
    <col min="4" max="4" width="6.8515625" style="7" customWidth="1"/>
    <col min="5" max="5" width="4.57421875" style="7" customWidth="1"/>
    <col min="6" max="6" width="6.7109375" style="7" customWidth="1"/>
    <col min="7" max="7" width="5.00390625" style="7" customWidth="1"/>
    <col min="8" max="8" width="8.57421875" style="7" customWidth="1"/>
    <col min="9" max="9" width="8.8515625" style="7" customWidth="1"/>
    <col min="10" max="11" width="9.28125" style="7" customWidth="1"/>
    <col min="12" max="12" width="11.8515625" style="7" customWidth="1"/>
    <col min="13" max="13" width="6.00390625" style="7" customWidth="1"/>
    <col min="14" max="14" width="9.00390625" style="7" customWidth="1"/>
    <col min="15" max="15" width="16.8515625" style="7" customWidth="1"/>
    <col min="16" max="16" width="12.140625" style="7" customWidth="1"/>
    <col min="17" max="17" width="8.7109375" style="7" customWidth="1"/>
    <col min="18" max="18" width="9.28125" style="7" customWidth="1"/>
    <col min="19" max="19" width="12.28125" style="7" customWidth="1"/>
    <col min="20" max="16384" width="9.140625" style="7" customWidth="1"/>
  </cols>
  <sheetData>
    <row r="1" spans="22:24" s="12" customFormat="1" ht="14.25" customHeight="1">
      <c r="V1" s="13"/>
      <c r="W1" s="74" t="s">
        <v>42</v>
      </c>
      <c r="X1" s="74"/>
    </row>
    <row r="2" spans="20:24" s="12" customFormat="1" ht="15">
      <c r="T2" s="75" t="s">
        <v>88</v>
      </c>
      <c r="U2" s="75"/>
      <c r="V2" s="75"/>
      <c r="W2" s="75"/>
      <c r="X2" s="75"/>
    </row>
    <row r="3" s="12" customFormat="1" ht="15"/>
    <row r="4" spans="1:24" ht="21" customHeight="1">
      <c r="A4" s="76" t="s">
        <v>87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</row>
    <row r="5" spans="1:24" ht="30" customHeight="1">
      <c r="A5" s="69" t="s">
        <v>0</v>
      </c>
      <c r="B5" s="69" t="s">
        <v>1</v>
      </c>
      <c r="C5" s="60" t="s">
        <v>47</v>
      </c>
      <c r="D5" s="60" t="s">
        <v>48</v>
      </c>
      <c r="E5" s="60" t="s">
        <v>49</v>
      </c>
      <c r="F5" s="72" t="s">
        <v>2</v>
      </c>
      <c r="G5" s="73"/>
      <c r="H5" s="57" t="s">
        <v>3</v>
      </c>
      <c r="I5" s="57" t="s">
        <v>4</v>
      </c>
      <c r="J5" s="57" t="s">
        <v>5</v>
      </c>
      <c r="K5" s="60" t="s">
        <v>6</v>
      </c>
      <c r="L5" s="77" t="s">
        <v>7</v>
      </c>
      <c r="M5" s="78"/>
      <c r="N5" s="60" t="s">
        <v>8</v>
      </c>
      <c r="O5" s="64" t="s">
        <v>9</v>
      </c>
      <c r="P5" s="64"/>
      <c r="Q5" s="64"/>
      <c r="R5" s="64"/>
      <c r="S5" s="64"/>
      <c r="T5" s="64"/>
      <c r="U5" s="60" t="s">
        <v>10</v>
      </c>
      <c r="V5" s="60" t="s">
        <v>11</v>
      </c>
      <c r="W5" s="60" t="s">
        <v>50</v>
      </c>
      <c r="X5" s="63" t="s">
        <v>51</v>
      </c>
    </row>
    <row r="6" spans="1:24" ht="15" customHeight="1">
      <c r="A6" s="70"/>
      <c r="B6" s="70"/>
      <c r="C6" s="61"/>
      <c r="D6" s="61"/>
      <c r="E6" s="61"/>
      <c r="F6" s="60" t="s">
        <v>12</v>
      </c>
      <c r="G6" s="60" t="s">
        <v>13</v>
      </c>
      <c r="H6" s="58"/>
      <c r="I6" s="58"/>
      <c r="J6" s="58"/>
      <c r="K6" s="61"/>
      <c r="L6" s="60" t="s">
        <v>14</v>
      </c>
      <c r="M6" s="60" t="s">
        <v>15</v>
      </c>
      <c r="N6" s="61"/>
      <c r="O6" s="63" t="s">
        <v>14</v>
      </c>
      <c r="P6" s="64" t="s">
        <v>16</v>
      </c>
      <c r="Q6" s="64"/>
      <c r="R6" s="64"/>
      <c r="S6" s="64"/>
      <c r="T6" s="64"/>
      <c r="U6" s="61"/>
      <c r="V6" s="61"/>
      <c r="W6" s="61"/>
      <c r="X6" s="63"/>
    </row>
    <row r="7" spans="1:24" ht="177.75" customHeight="1">
      <c r="A7" s="70"/>
      <c r="B7" s="70"/>
      <c r="C7" s="61"/>
      <c r="D7" s="61"/>
      <c r="E7" s="61"/>
      <c r="F7" s="61"/>
      <c r="G7" s="61"/>
      <c r="H7" s="58"/>
      <c r="I7" s="58"/>
      <c r="J7" s="58"/>
      <c r="K7" s="62"/>
      <c r="L7" s="62"/>
      <c r="M7" s="62"/>
      <c r="N7" s="62"/>
      <c r="O7" s="63"/>
      <c r="P7" s="26" t="s">
        <v>52</v>
      </c>
      <c r="Q7" s="26" t="s">
        <v>53</v>
      </c>
      <c r="R7" s="26" t="s">
        <v>17</v>
      </c>
      <c r="S7" s="26" t="s">
        <v>18</v>
      </c>
      <c r="T7" s="26" t="s">
        <v>54</v>
      </c>
      <c r="U7" s="62"/>
      <c r="V7" s="62"/>
      <c r="W7" s="61"/>
      <c r="X7" s="63"/>
    </row>
    <row r="8" spans="1:24" ht="48" customHeight="1">
      <c r="A8" s="71"/>
      <c r="B8" s="71"/>
      <c r="C8" s="62"/>
      <c r="D8" s="62"/>
      <c r="E8" s="62"/>
      <c r="F8" s="62"/>
      <c r="G8" s="62"/>
      <c r="H8" s="59"/>
      <c r="I8" s="59"/>
      <c r="J8" s="59"/>
      <c r="K8" s="1" t="s">
        <v>19</v>
      </c>
      <c r="L8" s="1" t="s">
        <v>19</v>
      </c>
      <c r="M8" s="1" t="s">
        <v>19</v>
      </c>
      <c r="N8" s="1" t="s">
        <v>20</v>
      </c>
      <c r="O8" s="1" t="s">
        <v>21</v>
      </c>
      <c r="P8" s="1" t="s">
        <v>21</v>
      </c>
      <c r="Q8" s="1" t="s">
        <v>21</v>
      </c>
      <c r="R8" s="1" t="s">
        <v>21</v>
      </c>
      <c r="S8" s="1" t="s">
        <v>21</v>
      </c>
      <c r="T8" s="1" t="s">
        <v>21</v>
      </c>
      <c r="U8" s="1" t="s">
        <v>22</v>
      </c>
      <c r="V8" s="1" t="s">
        <v>22</v>
      </c>
      <c r="W8" s="62"/>
      <c r="X8" s="63"/>
    </row>
    <row r="9" spans="1:24" ht="12.7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  <c r="K9" s="2">
        <v>11</v>
      </c>
      <c r="L9" s="2">
        <v>12</v>
      </c>
      <c r="M9" s="2">
        <v>13</v>
      </c>
      <c r="N9" s="2">
        <v>14</v>
      </c>
      <c r="O9" s="2">
        <v>15</v>
      </c>
      <c r="P9" s="2">
        <v>16</v>
      </c>
      <c r="Q9" s="2">
        <v>17</v>
      </c>
      <c r="R9" s="2">
        <v>18</v>
      </c>
      <c r="S9" s="2">
        <v>19</v>
      </c>
      <c r="T9" s="2">
        <v>20</v>
      </c>
      <c r="U9" s="2">
        <v>21</v>
      </c>
      <c r="V9" s="2">
        <v>22</v>
      </c>
      <c r="W9" s="2">
        <v>23</v>
      </c>
      <c r="X9" s="27">
        <v>24</v>
      </c>
    </row>
    <row r="10" spans="1:24" ht="12.75">
      <c r="A10" s="66" t="s">
        <v>61</v>
      </c>
      <c r="B10" s="67"/>
      <c r="C10" s="18"/>
      <c r="D10" s="18"/>
      <c r="E10" s="18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8"/>
    </row>
    <row r="11" spans="1:25" ht="12.75">
      <c r="A11" s="25">
        <v>1</v>
      </c>
      <c r="B11" s="3" t="s">
        <v>85</v>
      </c>
      <c r="C11" s="2" t="s">
        <v>63</v>
      </c>
      <c r="D11" s="2" t="s">
        <v>64</v>
      </c>
      <c r="E11" s="2" t="s">
        <v>65</v>
      </c>
      <c r="F11" s="17">
        <v>1974</v>
      </c>
      <c r="G11" s="2">
        <v>2013</v>
      </c>
      <c r="H11" s="2" t="s">
        <v>41</v>
      </c>
      <c r="I11" s="2">
        <v>5</v>
      </c>
      <c r="J11" s="2">
        <v>5</v>
      </c>
      <c r="K11" s="11">
        <v>3420</v>
      </c>
      <c r="L11" s="11">
        <v>3160.3</v>
      </c>
      <c r="M11" s="2"/>
      <c r="N11" s="40">
        <v>104</v>
      </c>
      <c r="O11" s="41">
        <f>'Прил 2'!C11</f>
        <v>8354979.62</v>
      </c>
      <c r="P11" s="11"/>
      <c r="Q11" s="11"/>
      <c r="R11" s="11"/>
      <c r="S11" s="44">
        <f>O11</f>
        <v>8354979.62</v>
      </c>
      <c r="T11" s="11"/>
      <c r="U11" s="54">
        <v>2643.73</v>
      </c>
      <c r="V11" s="15">
        <v>11145</v>
      </c>
      <c r="W11" s="2">
        <v>2019</v>
      </c>
      <c r="X11" s="2">
        <v>2019</v>
      </c>
      <c r="Y11" s="7">
        <f>O11/L11</f>
        <v>2643.7299053887286</v>
      </c>
    </row>
    <row r="12" spans="1:24" ht="12.75">
      <c r="A12" s="66" t="s">
        <v>62</v>
      </c>
      <c r="B12" s="67"/>
      <c r="C12" s="19" t="s">
        <v>55</v>
      </c>
      <c r="D12" s="19" t="s">
        <v>55</v>
      </c>
      <c r="E12" s="19" t="s">
        <v>55</v>
      </c>
      <c r="F12" s="2" t="s">
        <v>55</v>
      </c>
      <c r="G12" s="2" t="s">
        <v>55</v>
      </c>
      <c r="H12" s="2" t="s">
        <v>55</v>
      </c>
      <c r="I12" s="2" t="s">
        <v>55</v>
      </c>
      <c r="J12" s="2" t="s">
        <v>55</v>
      </c>
      <c r="K12" s="11">
        <f>SUM(K11:K11)</f>
        <v>3420</v>
      </c>
      <c r="L12" s="11">
        <f>SUM(L11:L11)</f>
        <v>3160.3</v>
      </c>
      <c r="M12" s="2"/>
      <c r="N12" s="35">
        <f>SUM(N11:N11)</f>
        <v>104</v>
      </c>
      <c r="O12" s="45">
        <f>SUM(O11)</f>
        <v>8354979.62</v>
      </c>
      <c r="P12" s="11"/>
      <c r="Q12" s="11"/>
      <c r="R12" s="11"/>
      <c r="S12" s="42">
        <f>SUM(S11)</f>
        <v>8354979.62</v>
      </c>
      <c r="T12" s="11"/>
      <c r="U12" s="11"/>
      <c r="V12" s="11"/>
      <c r="W12" s="2"/>
      <c r="X12" s="27"/>
    </row>
    <row r="14" ht="12.75">
      <c r="A14" s="7" t="s">
        <v>56</v>
      </c>
    </row>
    <row r="15" ht="12.75">
      <c r="A15" s="7" t="s">
        <v>57</v>
      </c>
    </row>
    <row r="16" spans="1:24" ht="15" customHeight="1">
      <c r="A16" s="65" t="s">
        <v>58</v>
      </c>
      <c r="B16" s="65"/>
      <c r="C16" s="65"/>
      <c r="D16" s="65"/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</row>
    <row r="17" spans="1:23" ht="12.75">
      <c r="A17" s="68" t="s">
        <v>59</v>
      </c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</row>
    <row r="18" spans="1:24" ht="15" customHeight="1">
      <c r="A18" s="65" t="s">
        <v>60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3:14" ht="12.75">
      <c r="M19" s="29"/>
      <c r="N19" s="29"/>
    </row>
  </sheetData>
  <sheetProtection/>
  <mergeCells count="31">
    <mergeCell ref="K5:K7"/>
    <mergeCell ref="I5:I8"/>
    <mergeCell ref="N5:N7"/>
    <mergeCell ref="L5:M5"/>
    <mergeCell ref="V5:V7"/>
    <mergeCell ref="B5:B8"/>
    <mergeCell ref="F6:F8"/>
    <mergeCell ref="G6:G8"/>
    <mergeCell ref="M6:M7"/>
    <mergeCell ref="O6:O7"/>
    <mergeCell ref="U5:U7"/>
    <mergeCell ref="A5:A8"/>
    <mergeCell ref="O5:T5"/>
    <mergeCell ref="E5:E8"/>
    <mergeCell ref="F5:G5"/>
    <mergeCell ref="W1:X1"/>
    <mergeCell ref="T2:X2"/>
    <mergeCell ref="A4:X4"/>
    <mergeCell ref="C5:C8"/>
    <mergeCell ref="D5:D8"/>
    <mergeCell ref="L6:L7"/>
    <mergeCell ref="J5:J8"/>
    <mergeCell ref="W5:W8"/>
    <mergeCell ref="X5:X8"/>
    <mergeCell ref="P6:T6"/>
    <mergeCell ref="A18:X18"/>
    <mergeCell ref="A10:B10"/>
    <mergeCell ref="A12:B12"/>
    <mergeCell ref="A16:X16"/>
    <mergeCell ref="A17:W17"/>
    <mergeCell ref="H5:H8"/>
  </mergeCells>
  <printOptions/>
  <pageMargins left="0.7" right="0.7" top="0.75" bottom="0.75" header="0.3" footer="0.3"/>
  <pageSetup fitToHeight="0" fitToWidth="1" orientation="landscape" paperSize="9" scale="6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16"/>
  <sheetViews>
    <sheetView view="pageBreakPreview" zoomScale="90" zoomScaleSheetLayoutView="90" zoomScalePageLayoutView="0" workbookViewId="0" topLeftCell="A1">
      <selection activeCell="N6" sqref="N6:O7"/>
    </sheetView>
  </sheetViews>
  <sheetFormatPr defaultColWidth="9.140625" defaultRowHeight="15"/>
  <cols>
    <col min="1" max="1" width="5.421875" style="0" customWidth="1"/>
    <col min="2" max="2" width="16.140625" style="0" customWidth="1"/>
    <col min="3" max="3" width="12.57421875" style="0" customWidth="1"/>
    <col min="4" max="6" width="8.421875" style="0" customWidth="1"/>
    <col min="7" max="7" width="6.28125" style="0" customWidth="1"/>
    <col min="8" max="8" width="5.8515625" style="0" customWidth="1"/>
    <col min="9" max="9" width="4.7109375" style="0" customWidth="1"/>
    <col min="10" max="10" width="4.8515625" style="0" customWidth="1"/>
    <col min="11" max="12" width="4.7109375" style="0" customWidth="1"/>
    <col min="13" max="13" width="6.421875" style="0" customWidth="1"/>
    <col min="14" max="14" width="8.28125" style="0" customWidth="1"/>
    <col min="15" max="15" width="11.57421875" style="0" customWidth="1"/>
    <col min="16" max="16" width="5.7109375" style="0" bestFit="1" customWidth="1"/>
    <col min="17" max="17" width="5.00390625" style="0" customWidth="1"/>
    <col min="18" max="18" width="6.8515625" style="0" customWidth="1"/>
    <col min="19" max="19" width="13.8515625" style="0" customWidth="1"/>
    <col min="20" max="20" width="5.7109375" style="0" customWidth="1"/>
    <col min="21" max="21" width="5.57421875" style="0" customWidth="1"/>
    <col min="22" max="22" width="9.140625" style="0" customWidth="1"/>
    <col min="23" max="24" width="6.421875" style="0" customWidth="1"/>
    <col min="25" max="25" width="6.140625" style="0" customWidth="1"/>
    <col min="26" max="26" width="5.140625" style="0" customWidth="1"/>
    <col min="27" max="27" width="6.28125" style="0" customWidth="1"/>
    <col min="28" max="28" width="11.00390625" style="0" customWidth="1"/>
    <col min="29" max="29" width="7.8515625" style="0" customWidth="1"/>
  </cols>
  <sheetData>
    <row r="1" spans="15:29" s="12" customFormat="1" ht="14.25" customHeight="1">
      <c r="O1" s="74"/>
      <c r="P1" s="74"/>
      <c r="Q1" s="74"/>
      <c r="AA1" s="74" t="s">
        <v>43</v>
      </c>
      <c r="AB1" s="74"/>
      <c r="AC1" s="74"/>
    </row>
    <row r="2" spans="11:29" s="12" customFormat="1" ht="14.25" customHeight="1">
      <c r="K2" s="75"/>
      <c r="L2" s="75"/>
      <c r="M2" s="75"/>
      <c r="N2" s="75"/>
      <c r="O2" s="75"/>
      <c r="P2" s="75"/>
      <c r="Q2" s="75"/>
      <c r="W2" s="75" t="s">
        <v>89</v>
      </c>
      <c r="X2" s="75"/>
      <c r="Y2" s="75"/>
      <c r="Z2" s="75"/>
      <c r="AA2" s="75"/>
      <c r="AB2" s="75"/>
      <c r="AC2" s="75"/>
    </row>
    <row r="3" s="12" customFormat="1" ht="13.5"/>
    <row r="4" spans="1:30" ht="14.25">
      <c r="A4" s="76" t="s">
        <v>84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4"/>
    </row>
    <row r="5" spans="1:30" ht="39.75" customHeight="1">
      <c r="A5" s="93" t="s">
        <v>23</v>
      </c>
      <c r="B5" s="93" t="s">
        <v>1</v>
      </c>
      <c r="C5" s="93" t="s">
        <v>24</v>
      </c>
      <c r="D5" s="88" t="s">
        <v>66</v>
      </c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6" t="s">
        <v>67</v>
      </c>
      <c r="W5" s="86"/>
      <c r="X5" s="86"/>
      <c r="Y5" s="86"/>
      <c r="Z5" s="86"/>
      <c r="AA5" s="86"/>
      <c r="AB5" s="86"/>
      <c r="AC5" s="86"/>
      <c r="AD5" s="5"/>
    </row>
    <row r="6" spans="1:30" ht="19.5" customHeight="1">
      <c r="A6" s="93"/>
      <c r="B6" s="93"/>
      <c r="C6" s="93"/>
      <c r="D6" s="88" t="s">
        <v>25</v>
      </c>
      <c r="E6" s="89"/>
      <c r="F6" s="89"/>
      <c r="G6" s="89"/>
      <c r="H6" s="89"/>
      <c r="I6" s="89"/>
      <c r="J6" s="89"/>
      <c r="K6" s="94"/>
      <c r="L6" s="79" t="s">
        <v>83</v>
      </c>
      <c r="M6" s="80"/>
      <c r="N6" s="85" t="s">
        <v>26</v>
      </c>
      <c r="O6" s="85"/>
      <c r="P6" s="79" t="s">
        <v>68</v>
      </c>
      <c r="Q6" s="80"/>
      <c r="R6" s="85" t="s">
        <v>27</v>
      </c>
      <c r="S6" s="85"/>
      <c r="T6" s="85" t="s">
        <v>28</v>
      </c>
      <c r="U6" s="85"/>
      <c r="V6" s="85" t="s">
        <v>40</v>
      </c>
      <c r="W6" s="79" t="s">
        <v>69</v>
      </c>
      <c r="X6" s="80"/>
      <c r="Y6" s="79" t="s">
        <v>70</v>
      </c>
      <c r="Z6" s="80"/>
      <c r="AA6" s="83" t="s">
        <v>71</v>
      </c>
      <c r="AB6" s="85" t="s">
        <v>72</v>
      </c>
      <c r="AC6" s="85" t="s">
        <v>39</v>
      </c>
      <c r="AD6" s="5"/>
    </row>
    <row r="7" spans="1:30" ht="158.25" customHeight="1">
      <c r="A7" s="93"/>
      <c r="B7" s="93"/>
      <c r="C7" s="93"/>
      <c r="D7" s="20" t="s">
        <v>73</v>
      </c>
      <c r="E7" s="20" t="s">
        <v>74</v>
      </c>
      <c r="F7" s="20" t="s">
        <v>75</v>
      </c>
      <c r="G7" s="20" t="s">
        <v>76</v>
      </c>
      <c r="H7" s="20" t="s">
        <v>77</v>
      </c>
      <c r="I7" s="20" t="s">
        <v>78</v>
      </c>
      <c r="J7" s="20" t="s">
        <v>79</v>
      </c>
      <c r="K7" s="20" t="s">
        <v>80</v>
      </c>
      <c r="L7" s="81"/>
      <c r="M7" s="82"/>
      <c r="N7" s="85"/>
      <c r="O7" s="85"/>
      <c r="P7" s="81"/>
      <c r="Q7" s="82"/>
      <c r="R7" s="85"/>
      <c r="S7" s="85"/>
      <c r="T7" s="85"/>
      <c r="U7" s="85"/>
      <c r="V7" s="85"/>
      <c r="W7" s="81"/>
      <c r="X7" s="82"/>
      <c r="Y7" s="81"/>
      <c r="Z7" s="82"/>
      <c r="AA7" s="84"/>
      <c r="AB7" s="85"/>
      <c r="AC7" s="85"/>
      <c r="AD7" s="5"/>
    </row>
    <row r="8" spans="1:30" ht="21" customHeight="1">
      <c r="A8" s="93"/>
      <c r="B8" s="93"/>
      <c r="C8" s="21" t="s">
        <v>21</v>
      </c>
      <c r="D8" s="21" t="s">
        <v>21</v>
      </c>
      <c r="E8" s="21" t="s">
        <v>21</v>
      </c>
      <c r="F8" s="21" t="s">
        <v>21</v>
      </c>
      <c r="G8" s="21" t="s">
        <v>21</v>
      </c>
      <c r="H8" s="21" t="s">
        <v>21</v>
      </c>
      <c r="I8" s="21" t="s">
        <v>21</v>
      </c>
      <c r="J8" s="21" t="s">
        <v>21</v>
      </c>
      <c r="K8" s="21" t="s">
        <v>21</v>
      </c>
      <c r="L8" s="21" t="s">
        <v>29</v>
      </c>
      <c r="M8" s="21" t="s">
        <v>21</v>
      </c>
      <c r="N8" s="21" t="s">
        <v>30</v>
      </c>
      <c r="O8" s="21" t="s">
        <v>21</v>
      </c>
      <c r="P8" s="21" t="s">
        <v>30</v>
      </c>
      <c r="Q8" s="21" t="s">
        <v>21</v>
      </c>
      <c r="R8" s="21" t="s">
        <v>30</v>
      </c>
      <c r="S8" s="21" t="s">
        <v>21</v>
      </c>
      <c r="T8" s="21" t="s">
        <v>31</v>
      </c>
      <c r="U8" s="21" t="s">
        <v>21</v>
      </c>
      <c r="V8" s="21" t="s">
        <v>21</v>
      </c>
      <c r="W8" s="21" t="s">
        <v>30</v>
      </c>
      <c r="X8" s="21" t="s">
        <v>21</v>
      </c>
      <c r="Y8" s="21" t="s">
        <v>30</v>
      </c>
      <c r="Z8" s="21" t="s">
        <v>21</v>
      </c>
      <c r="AA8" s="21" t="s">
        <v>32</v>
      </c>
      <c r="AB8" s="21" t="s">
        <v>32</v>
      </c>
      <c r="AC8" s="21" t="s">
        <v>21</v>
      </c>
      <c r="AD8" s="5"/>
    </row>
    <row r="9" spans="1:30" ht="14.2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6">
        <v>21</v>
      </c>
      <c r="V9" s="6">
        <v>22</v>
      </c>
      <c r="W9" s="6">
        <v>23</v>
      </c>
      <c r="X9" s="6">
        <v>24</v>
      </c>
      <c r="Y9" s="6">
        <v>25</v>
      </c>
      <c r="Z9" s="6">
        <v>26</v>
      </c>
      <c r="AA9" s="6">
        <v>27</v>
      </c>
      <c r="AB9" s="6">
        <v>28</v>
      </c>
      <c r="AC9" s="6">
        <v>29</v>
      </c>
      <c r="AD9" s="5"/>
    </row>
    <row r="10" spans="1:30" ht="14.25">
      <c r="A10" s="90" t="s">
        <v>61</v>
      </c>
      <c r="B10" s="90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5"/>
    </row>
    <row r="11" spans="1:30" ht="14.25">
      <c r="A11" s="23">
        <v>1</v>
      </c>
      <c r="B11" s="22" t="str">
        <f>'Прил 1'!B11</f>
        <v>Центральная д.7</v>
      </c>
      <c r="C11" s="32">
        <f>O11+V11</f>
        <v>8354979.62</v>
      </c>
      <c r="D11" s="33"/>
      <c r="E11" s="30"/>
      <c r="F11" s="30"/>
      <c r="G11" s="30"/>
      <c r="H11" s="33"/>
      <c r="I11" s="30"/>
      <c r="J11" s="30"/>
      <c r="K11" s="30"/>
      <c r="L11" s="23"/>
      <c r="M11" s="22"/>
      <c r="N11" s="6">
        <v>870</v>
      </c>
      <c r="O11" s="55">
        <f>ROUND(2604.66*'Прил 1'!L11*1.01,2)</f>
        <v>8313822.07</v>
      </c>
      <c r="P11" s="23"/>
      <c r="Q11" s="6"/>
      <c r="R11" s="6"/>
      <c r="S11" s="6"/>
      <c r="T11" s="6"/>
      <c r="U11" s="6"/>
      <c r="V11" s="6">
        <v>41157.55</v>
      </c>
      <c r="W11" s="6"/>
      <c r="X11" s="6"/>
      <c r="Y11" s="6"/>
      <c r="Z11" s="6"/>
      <c r="AA11" s="6"/>
      <c r="AB11" s="46"/>
      <c r="AC11" s="30"/>
      <c r="AD11" s="5"/>
    </row>
    <row r="12" spans="1:30" ht="14.25">
      <c r="A12" s="39"/>
      <c r="B12" s="38"/>
      <c r="C12" s="47"/>
      <c r="D12" s="49"/>
      <c r="E12" s="30"/>
      <c r="F12" s="30"/>
      <c r="G12" s="30"/>
      <c r="H12" s="30"/>
      <c r="I12" s="30"/>
      <c r="J12" s="30"/>
      <c r="K12" s="30"/>
      <c r="L12" s="39"/>
      <c r="M12" s="38"/>
      <c r="N12" s="6"/>
      <c r="O12" s="43"/>
      <c r="P12" s="39"/>
      <c r="Q12" s="6"/>
      <c r="R12" s="32"/>
      <c r="S12" s="48"/>
      <c r="T12" s="6"/>
      <c r="U12" s="6"/>
      <c r="V12" s="6"/>
      <c r="W12" s="6"/>
      <c r="X12" s="6"/>
      <c r="Y12" s="6"/>
      <c r="Z12" s="6"/>
      <c r="AA12" s="6"/>
      <c r="AB12" s="46"/>
      <c r="AC12" s="30"/>
      <c r="AD12" s="5"/>
    </row>
    <row r="13" spans="1:29" ht="14.25">
      <c r="A13" s="91" t="s">
        <v>82</v>
      </c>
      <c r="B13" s="92"/>
      <c r="C13" s="32">
        <f>SUM(C11:C12)</f>
        <v>8354979.62</v>
      </c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6">
        <f>SUM(N11:N11)</f>
        <v>870</v>
      </c>
      <c r="O13" s="43">
        <f>SUM(O11:O11)</f>
        <v>8313822.07</v>
      </c>
      <c r="P13" s="32"/>
      <c r="Q13" s="32"/>
      <c r="R13" s="32"/>
      <c r="S13" s="32"/>
      <c r="T13" s="32"/>
      <c r="U13" s="32"/>
      <c r="V13" s="32">
        <f>SUM(V11:V12)</f>
        <v>41157.55</v>
      </c>
      <c r="W13" s="6"/>
      <c r="X13" s="6"/>
      <c r="Y13" s="6"/>
      <c r="Z13" s="6"/>
      <c r="AA13" s="6"/>
      <c r="AB13" s="47"/>
      <c r="AC13" s="6"/>
    </row>
    <row r="14" ht="14.25">
      <c r="V14" s="37"/>
    </row>
    <row r="15" spans="1:29" ht="14.25">
      <c r="A15" s="87" t="s">
        <v>81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  <c r="X15" s="87"/>
      <c r="Y15" s="87"/>
      <c r="Z15" s="87"/>
      <c r="AA15" s="87"/>
      <c r="AB15" s="87"/>
      <c r="AC15" s="87"/>
    </row>
    <row r="16" spans="12:15" ht="14.25">
      <c r="L16" s="31"/>
      <c r="M16" s="31"/>
      <c r="N16" s="31"/>
      <c r="O16" s="31"/>
    </row>
  </sheetData>
  <sheetProtection/>
  <mergeCells count="25">
    <mergeCell ref="O1:Q1"/>
    <mergeCell ref="K2:Q2"/>
    <mergeCell ref="A4:AC4"/>
    <mergeCell ref="A5:A8"/>
    <mergeCell ref="B5:B8"/>
    <mergeCell ref="C5:C7"/>
    <mergeCell ref="D6:K6"/>
    <mergeCell ref="L6:M7"/>
    <mergeCell ref="N6:O7"/>
    <mergeCell ref="AA1:AC1"/>
    <mergeCell ref="A15:AC15"/>
    <mergeCell ref="D5:U5"/>
    <mergeCell ref="A10:B10"/>
    <mergeCell ref="P6:Q7"/>
    <mergeCell ref="R6:S7"/>
    <mergeCell ref="T6:U7"/>
    <mergeCell ref="V6:V7"/>
    <mergeCell ref="A13:B13"/>
    <mergeCell ref="W2:AC2"/>
    <mergeCell ref="Y6:Z7"/>
    <mergeCell ref="AA6:AA7"/>
    <mergeCell ref="AB6:AB7"/>
    <mergeCell ref="AC6:AC7"/>
    <mergeCell ref="V5:AC5"/>
    <mergeCell ref="W6:X7"/>
  </mergeCells>
  <printOptions/>
  <pageMargins left="0.7" right="0.7" top="0.75" bottom="0.75" header="0.3" footer="0.3"/>
  <pageSetup fitToHeight="0" fitToWidth="1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view="pageBreakPreview" zoomScaleSheetLayoutView="100" zoomScalePageLayoutView="0" workbookViewId="0" topLeftCell="A1">
      <selection activeCell="A4" sqref="A4:N4"/>
    </sheetView>
  </sheetViews>
  <sheetFormatPr defaultColWidth="9.140625" defaultRowHeight="15"/>
  <cols>
    <col min="1" max="1" width="4.140625" style="0" customWidth="1"/>
    <col min="2" max="2" width="16.57421875" style="0" customWidth="1"/>
    <col min="3" max="3" width="12.140625" style="0" customWidth="1"/>
    <col min="4" max="4" width="18.57421875" style="0" customWidth="1"/>
    <col min="5" max="6" width="7.28125" style="0" customWidth="1"/>
    <col min="7" max="8" width="7.8515625" style="0" customWidth="1"/>
    <col min="9" max="10" width="7.57421875" style="0" customWidth="1"/>
    <col min="11" max="11" width="8.140625" style="0" customWidth="1"/>
    <col min="12" max="12" width="11.28125" style="0" customWidth="1"/>
    <col min="13" max="13" width="8.28125" style="0" customWidth="1"/>
    <col min="14" max="14" width="14.57421875" style="0" customWidth="1"/>
  </cols>
  <sheetData>
    <row r="1" spans="12:14" s="12" customFormat="1" ht="13.5">
      <c r="L1" s="13"/>
      <c r="M1" s="74" t="s">
        <v>44</v>
      </c>
      <c r="N1" s="74"/>
    </row>
    <row r="2" spans="9:16" s="12" customFormat="1" ht="14.25" customHeight="1">
      <c r="I2" s="75" t="s">
        <v>89</v>
      </c>
      <c r="J2" s="75"/>
      <c r="K2" s="75"/>
      <c r="L2" s="75"/>
      <c r="M2" s="75"/>
      <c r="N2" s="75"/>
      <c r="O2" s="14"/>
      <c r="P2" s="14"/>
    </row>
    <row r="3" s="12" customFormat="1" ht="13.5"/>
    <row r="4" spans="1:14" ht="29.25" customHeight="1">
      <c r="A4" s="95" t="s">
        <v>86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</row>
    <row r="5" spans="1:14" ht="62.25" customHeight="1">
      <c r="A5" s="93" t="s">
        <v>0</v>
      </c>
      <c r="B5" s="93" t="s">
        <v>33</v>
      </c>
      <c r="C5" s="86" t="s">
        <v>6</v>
      </c>
      <c r="D5" s="86" t="s">
        <v>8</v>
      </c>
      <c r="E5" s="93" t="s">
        <v>34</v>
      </c>
      <c r="F5" s="93"/>
      <c r="G5" s="93"/>
      <c r="H5" s="93"/>
      <c r="I5" s="93"/>
      <c r="J5" s="93" t="s">
        <v>9</v>
      </c>
      <c r="K5" s="93"/>
      <c r="L5" s="93"/>
      <c r="M5" s="93"/>
      <c r="N5" s="93"/>
    </row>
    <row r="6" spans="1:14" ht="34.5" customHeight="1">
      <c r="A6" s="93"/>
      <c r="B6" s="93"/>
      <c r="C6" s="86"/>
      <c r="D6" s="86"/>
      <c r="E6" s="10" t="s">
        <v>35</v>
      </c>
      <c r="F6" s="10" t="s">
        <v>36</v>
      </c>
      <c r="G6" s="10" t="s">
        <v>37</v>
      </c>
      <c r="H6" s="10" t="s">
        <v>38</v>
      </c>
      <c r="I6" s="10" t="s">
        <v>14</v>
      </c>
      <c r="J6" s="10" t="s">
        <v>35</v>
      </c>
      <c r="K6" s="10" t="s">
        <v>36</v>
      </c>
      <c r="L6" s="10" t="s">
        <v>37</v>
      </c>
      <c r="M6" s="10" t="s">
        <v>38</v>
      </c>
      <c r="N6" s="10" t="s">
        <v>14</v>
      </c>
    </row>
    <row r="7" spans="1:14" ht="14.25">
      <c r="A7" s="93"/>
      <c r="B7" s="93"/>
      <c r="C7" s="9" t="s">
        <v>30</v>
      </c>
      <c r="D7" s="6" t="s">
        <v>20</v>
      </c>
      <c r="E7" s="6" t="s">
        <v>29</v>
      </c>
      <c r="F7" s="6" t="s">
        <v>29</v>
      </c>
      <c r="G7" s="6" t="s">
        <v>29</v>
      </c>
      <c r="H7" s="6" t="s">
        <v>29</v>
      </c>
      <c r="I7" s="6" t="s">
        <v>29</v>
      </c>
      <c r="J7" s="6" t="s">
        <v>21</v>
      </c>
      <c r="K7" s="6" t="s">
        <v>21</v>
      </c>
      <c r="L7" s="6" t="s">
        <v>21</v>
      </c>
      <c r="M7" s="6" t="s">
        <v>21</v>
      </c>
      <c r="N7" s="6" t="s">
        <v>21</v>
      </c>
    </row>
    <row r="8" spans="1:14" ht="14.25">
      <c r="A8" s="6">
        <v>1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6">
        <v>8</v>
      </c>
      <c r="I8" s="6">
        <v>9</v>
      </c>
      <c r="J8" s="6">
        <v>10</v>
      </c>
      <c r="K8" s="6">
        <v>11</v>
      </c>
      <c r="L8" s="6">
        <v>12</v>
      </c>
      <c r="M8" s="6">
        <v>13</v>
      </c>
      <c r="N8" s="6">
        <v>14</v>
      </c>
    </row>
    <row r="9" spans="1:14" ht="14.25">
      <c r="A9" s="8"/>
      <c r="B9" s="90" t="s">
        <v>46</v>
      </c>
      <c r="C9" s="90"/>
      <c r="D9" s="8"/>
      <c r="E9" s="8"/>
      <c r="F9" s="8"/>
      <c r="G9" s="8"/>
      <c r="H9" s="8"/>
      <c r="I9" s="8"/>
      <c r="J9" s="8"/>
      <c r="K9" s="8"/>
      <c r="L9" s="8"/>
      <c r="M9" s="8"/>
      <c r="N9" s="8"/>
    </row>
    <row r="10" spans="1:14" ht="19.5" customHeight="1">
      <c r="A10" s="22">
        <v>1</v>
      </c>
      <c r="B10" s="3" t="str">
        <f>'Прил 1'!B11</f>
        <v>Центральная д.7</v>
      </c>
      <c r="C10" s="52">
        <f>'Прил 1'!K11</f>
        <v>3420</v>
      </c>
      <c r="D10" s="50">
        <f>'Прил 1'!N11</f>
        <v>104</v>
      </c>
      <c r="E10" s="24"/>
      <c r="F10" s="24"/>
      <c r="G10" s="50">
        <v>1</v>
      </c>
      <c r="H10" s="24"/>
      <c r="I10" s="24"/>
      <c r="J10" s="24"/>
      <c r="K10" s="24"/>
      <c r="L10" s="52">
        <f>'Прил 1'!O11</f>
        <v>8354979.62</v>
      </c>
      <c r="M10" s="53"/>
      <c r="N10" s="52">
        <f>L10</f>
        <v>8354979.62</v>
      </c>
    </row>
    <row r="11" spans="1:14" ht="14.25">
      <c r="A11" s="8"/>
      <c r="B11" s="34" t="s">
        <v>45</v>
      </c>
      <c r="C11" s="53">
        <f>SUM(C10:C10)</f>
        <v>3420</v>
      </c>
      <c r="D11" s="51">
        <f>SUM(D10:D10)</f>
        <v>104</v>
      </c>
      <c r="E11" s="16"/>
      <c r="F11" s="16"/>
      <c r="G11" s="56">
        <v>1</v>
      </c>
      <c r="H11" s="16"/>
      <c r="I11" s="16"/>
      <c r="J11" s="16"/>
      <c r="K11" s="16"/>
      <c r="L11" s="44">
        <f>SUM(L10)</f>
        <v>8354979.62</v>
      </c>
      <c r="M11" s="53"/>
      <c r="N11" s="44">
        <f>SUM(N10)</f>
        <v>8354979.62</v>
      </c>
    </row>
  </sheetData>
  <sheetProtection/>
  <mergeCells count="10">
    <mergeCell ref="J5:N5"/>
    <mergeCell ref="M1:N1"/>
    <mergeCell ref="B9:C9"/>
    <mergeCell ref="I2:N2"/>
    <mergeCell ref="A4:N4"/>
    <mergeCell ref="A5:A7"/>
    <mergeCell ref="B5:B7"/>
    <mergeCell ref="C5:C6"/>
    <mergeCell ref="D5:D6"/>
    <mergeCell ref="E5:I5"/>
  </mergeCells>
  <printOptions/>
  <pageMargins left="0.7" right="0.7" top="0.75" bottom="0.75" header="0.3" footer="0.3"/>
  <pageSetup fitToHeight="0" fitToWidth="1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Трушкова</dc:creator>
  <cp:keywords/>
  <dc:description/>
  <cp:lastModifiedBy>Adm#Econom#6</cp:lastModifiedBy>
  <cp:lastPrinted>2018-06-13T06:59:04Z</cp:lastPrinted>
  <dcterms:created xsi:type="dcterms:W3CDTF">2014-03-21T07:46:37Z</dcterms:created>
  <dcterms:modified xsi:type="dcterms:W3CDTF">2018-06-13T11:13:17Z</dcterms:modified>
  <cp:category/>
  <cp:version/>
  <cp:contentType/>
  <cp:contentStatus/>
</cp:coreProperties>
</file>