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1'!$A$4:$S$16</definedName>
    <definedName name="_xlnm.Print_Area" localSheetId="1">'Прил 2'!$A$4:$Q$16</definedName>
  </definedNames>
  <calcPr fullCalcOnLoad="1" refMode="R1C1"/>
</workbook>
</file>

<file path=xl/sharedStrings.xml><?xml version="1.0" encoding="utf-8"?>
<sst xmlns="http://schemas.openxmlformats.org/spreadsheetml/2006/main" count="184" uniqueCount="95">
  <si>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</si>
  <si>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</si>
  <si>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</si>
  <si>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</si>
  <si>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</si>
  <si>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</si>
  <si>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</si>
  <si>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</si>
  <si>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</si>
  <si>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</si>
  <si>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</si>
  <si>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</si>
  <si>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</si>
  <si>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</si>
  <si>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</si>
  <si>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</si>
  <si>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</si>
  <si>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</si>
  <si>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</si>
  <si>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</si>
  <si>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</si>
  <si>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</si>
  <si>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</si>
  <si>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</si>
  <si>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</si>
  <si>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</si>
  <si>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</si>
  <si>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</si>
  <si>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</si>
  <si>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</si>
  <si>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</si>
  <si>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</si>
  <si>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</si>
  <si>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</si>
  <si>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</si>
  <si>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</si>
  <si>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</si>
  <si>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</si>
  <si>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</si>
  <si>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</si>
  <si>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</si>
  <si>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</si>
  <si>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</si>
  <si>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</si>
  <si>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</si>
  <si>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</si>
  <si>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</si>
  <si>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</si>
  <si>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</si>
  <si>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</si>
  <si>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</si>
  <si>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</si>
  <si>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</si>
  <si>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</si>
  <si>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</si>
  <si>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</si>
  <si>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</si>
  <si>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</si>
  <si>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</si>
  <si>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</si>
  <si>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</si>
  <si>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</si>
  <si>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</si>
  <si>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</si>
  <si>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</si>
  <si>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</si>
  <si>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</si>
  <si>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</si>
  <si>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</si>
  <si>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</si>
  <si>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</si>
  <si>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</si>
  <si>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</si>
  <si>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</si>
  <si>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</si>
  <si>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</si>
  <si>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</si>
  <si>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</si>
  <si>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</si>
  <si>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</si>
  <si>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</si>
  <si>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</si>
  <si>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</si>
  <si>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</si>
  <si>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д.14</t>
  </si>
  <si>
    <t>Форма 3. Планируемые показатели выполнения работ по капитальному ремонту многоквартирных домов на 2021 год</t>
  </si>
  <si>
    <t>"Форма 2. Планируемые виды работ (услуг) по каждому конкретному многоквартирному дому на 2021 год</t>
  </si>
  <si>
    <t>"Форма 1. Адресный перечень многоквартирных домов на 2021 год</t>
  </si>
  <si>
    <t>Заречная д. 19</t>
  </si>
  <si>
    <t>Заречная д.8</t>
  </si>
  <si>
    <t>Заречная д. 2</t>
  </si>
  <si>
    <t>Заречная д. 52</t>
  </si>
  <si>
    <r>
      <t>к постановлению от</t>
    </r>
    <r>
      <rPr>
        <u val="single"/>
        <sz val="11"/>
        <rFont val="Times New Roman"/>
        <family val="1"/>
      </rPr>
      <t xml:space="preserve"> 02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апреля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321</t>
    </r>
  </si>
  <si>
    <r>
      <t xml:space="preserve">к постановлению от </t>
    </r>
    <r>
      <rPr>
        <u val="single"/>
        <sz val="11"/>
        <rFont val="Times New Roman"/>
        <family val="1"/>
      </rPr>
      <t xml:space="preserve"> 02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апреля</t>
    </r>
    <r>
      <rPr>
        <sz val="11"/>
        <rFont val="Times New Roman"/>
        <family val="1"/>
      </rPr>
      <t xml:space="preserve"> 2018 №</t>
    </r>
    <r>
      <rPr>
        <u val="single"/>
        <sz val="11"/>
        <rFont val="Times New Roman"/>
        <family val="1"/>
      </rPr>
      <t xml:space="preserve"> 321</t>
    </r>
  </si>
  <si>
    <r>
      <t xml:space="preserve">к постановлению от </t>
    </r>
    <r>
      <rPr>
        <u val="single"/>
        <sz val="11"/>
        <rFont val="Times New Roman"/>
        <family val="1"/>
      </rPr>
      <t>02апреля</t>
    </r>
    <r>
      <rPr>
        <sz val="11"/>
        <rFont val="Times New Roman"/>
        <family val="1"/>
      </rPr>
      <t xml:space="preserve"> 2018 № 321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</si>
</sst>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0" fontId="46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 wrapText="1"/>
    </xf>
    <xf numFmtId="0" fontId="44" fillId="0" borderId="15" xfId="0" applyFont="1" applyFill="1" applyBorder="1" applyAlignment="1">
      <alignment horizontal="center" vertical="center" textRotation="90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5" fillId="0" borderId="12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 textRotation="90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0" xfId="0" applyFont="1" applyAlignment="1">
      <alignment horizontal="left" vertical="top" wrapText="1"/>
    </xf>
    <xf numFmtId="0" fontId="44" fillId="0" borderId="16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textRotation="90" wrapText="1"/>
    </xf>
    <xf numFmtId="0" fontId="46" fillId="0" borderId="19" xfId="0" applyFont="1" applyBorder="1" applyAlignment="1">
      <alignment horizontal="center" vertical="center" textRotation="90" wrapText="1"/>
    </xf>
    <xf numFmtId="0" fontId="46" fillId="0" borderId="20" xfId="0" applyFont="1" applyBorder="1" applyAlignment="1">
      <alignment horizontal="center" vertical="center" textRotation="90" wrapText="1"/>
    </xf>
    <xf numFmtId="0" fontId="46" fillId="0" borderId="21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left"/>
    </xf>
    <xf numFmtId="0" fontId="46" fillId="0" borderId="1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SheetLayoutView="90" zoomScalePageLayoutView="0" workbookViewId="0" topLeftCell="F1">
      <selection activeCell="P7" sqref="P7"/>
    </sheetView>
  </sheetViews>
  <sheetFormatPr defaultColWidth="9.140625" defaultRowHeight="15"/>
  <cols>
    <col min="1" max="1" width="3.57421875" style="6" customWidth="1"/>
    <col min="2" max="2" width="14.00390625" style="6" customWidth="1"/>
    <col min="3" max="3" width="5.421875" style="6" customWidth="1"/>
    <col min="4" max="4" width="6.8515625" style="6" customWidth="1"/>
    <col min="5" max="5" width="4.57421875" style="6" customWidth="1"/>
    <col min="6" max="6" width="4.7109375" style="6" customWidth="1"/>
    <col min="7" max="7" width="5.00390625" style="6" customWidth="1"/>
    <col min="8" max="8" width="8.57421875" style="6" customWidth="1"/>
    <col min="9" max="9" width="8.8515625" style="6" customWidth="1"/>
    <col min="10" max="11" width="9.28125" style="6" customWidth="1"/>
    <col min="12" max="12" width="11.8515625" style="6" customWidth="1"/>
    <col min="13" max="13" width="6.00390625" style="6" customWidth="1"/>
    <col min="14" max="14" width="9.00390625" style="6" customWidth="1"/>
    <col min="15" max="16" width="12.140625" style="6" customWidth="1"/>
    <col min="17" max="17" width="8.7109375" style="6" customWidth="1"/>
    <col min="18" max="18" width="9.28125" style="6" customWidth="1"/>
    <col min="19" max="19" width="12.28125" style="6" customWidth="1"/>
    <col min="20" max="20" width="9.140625" style="6" customWidth="1"/>
    <col min="21" max="22" width="10.00390625" style="6" bestFit="1" customWidth="1"/>
    <col min="23" max="16384" width="9.140625" style="6" customWidth="1"/>
  </cols>
  <sheetData>
    <row r="1" spans="22:24" s="11" customFormat="1" ht="14.25" customHeight="1">
      <c r="V1" s="12"/>
      <c r="W1" s="61" t="s">
        <v>42</v>
      </c>
      <c r="X1" s="61"/>
    </row>
    <row r="2" spans="20:24" s="11" customFormat="1" ht="13.5">
      <c r="T2" s="62" t="s">
        <v>93</v>
      </c>
      <c r="U2" s="62"/>
      <c r="V2" s="62"/>
      <c r="W2" s="62"/>
      <c r="X2" s="62"/>
    </row>
    <row r="3" s="11" customFormat="1" ht="13.5"/>
    <row r="4" spans="1:24" ht="21" customHeight="1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30" customHeight="1">
      <c r="A5" s="54" t="s">
        <v>0</v>
      </c>
      <c r="B5" s="54" t="s">
        <v>1</v>
      </c>
      <c r="C5" s="49" t="s">
        <v>47</v>
      </c>
      <c r="D5" s="49" t="s">
        <v>48</v>
      </c>
      <c r="E5" s="49" t="s">
        <v>49</v>
      </c>
      <c r="F5" s="59" t="s">
        <v>2</v>
      </c>
      <c r="G5" s="60"/>
      <c r="H5" s="64" t="s">
        <v>3</v>
      </c>
      <c r="I5" s="64" t="s">
        <v>4</v>
      </c>
      <c r="J5" s="64" t="s">
        <v>5</v>
      </c>
      <c r="K5" s="49" t="s">
        <v>6</v>
      </c>
      <c r="L5" s="52" t="s">
        <v>7</v>
      </c>
      <c r="M5" s="53"/>
      <c r="N5" s="49" t="s">
        <v>8</v>
      </c>
      <c r="O5" s="58" t="s">
        <v>9</v>
      </c>
      <c r="P5" s="58"/>
      <c r="Q5" s="58"/>
      <c r="R5" s="58"/>
      <c r="S5" s="58"/>
      <c r="T5" s="58"/>
      <c r="U5" s="49" t="s">
        <v>10</v>
      </c>
      <c r="V5" s="49" t="s">
        <v>11</v>
      </c>
      <c r="W5" s="49" t="s">
        <v>50</v>
      </c>
      <c r="X5" s="57" t="s">
        <v>51</v>
      </c>
    </row>
    <row r="6" spans="1:24" ht="15" customHeight="1">
      <c r="A6" s="55"/>
      <c r="B6" s="55"/>
      <c r="C6" s="50"/>
      <c r="D6" s="50"/>
      <c r="E6" s="50"/>
      <c r="F6" s="49" t="s">
        <v>12</v>
      </c>
      <c r="G6" s="49" t="s">
        <v>13</v>
      </c>
      <c r="H6" s="65"/>
      <c r="I6" s="65"/>
      <c r="J6" s="65"/>
      <c r="K6" s="50"/>
      <c r="L6" s="49" t="s">
        <v>14</v>
      </c>
      <c r="M6" s="49" t="s">
        <v>15</v>
      </c>
      <c r="N6" s="50"/>
      <c r="O6" s="57" t="s">
        <v>14</v>
      </c>
      <c r="P6" s="58" t="s">
        <v>16</v>
      </c>
      <c r="Q6" s="58"/>
      <c r="R6" s="58"/>
      <c r="S6" s="58"/>
      <c r="T6" s="58"/>
      <c r="U6" s="50"/>
      <c r="V6" s="50"/>
      <c r="W6" s="50"/>
      <c r="X6" s="57"/>
    </row>
    <row r="7" spans="1:24" ht="177.75" customHeight="1">
      <c r="A7" s="55"/>
      <c r="B7" s="55"/>
      <c r="C7" s="50"/>
      <c r="D7" s="50"/>
      <c r="E7" s="50"/>
      <c r="F7" s="50"/>
      <c r="G7" s="50"/>
      <c r="H7" s="65"/>
      <c r="I7" s="65"/>
      <c r="J7" s="65"/>
      <c r="K7" s="51"/>
      <c r="L7" s="51"/>
      <c r="M7" s="51"/>
      <c r="N7" s="51"/>
      <c r="O7" s="57"/>
      <c r="P7" s="24" t="s">
        <v>52</v>
      </c>
      <c r="Q7" s="24" t="s">
        <v>53</v>
      </c>
      <c r="R7" s="24" t="s">
        <v>17</v>
      </c>
      <c r="S7" s="24" t="s">
        <v>18</v>
      </c>
      <c r="T7" s="24" t="s">
        <v>54</v>
      </c>
      <c r="U7" s="51"/>
      <c r="V7" s="51"/>
      <c r="W7" s="50"/>
      <c r="X7" s="57"/>
    </row>
    <row r="8" spans="1:24" ht="48" customHeight="1">
      <c r="A8" s="56"/>
      <c r="B8" s="56"/>
      <c r="C8" s="51"/>
      <c r="D8" s="51"/>
      <c r="E8" s="51"/>
      <c r="F8" s="51"/>
      <c r="G8" s="51"/>
      <c r="H8" s="66"/>
      <c r="I8" s="66"/>
      <c r="J8" s="66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51"/>
      <c r="X8" s="57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5">
        <v>24</v>
      </c>
    </row>
    <row r="10" spans="1:24" ht="12.75">
      <c r="A10" s="68" t="s">
        <v>61</v>
      </c>
      <c r="B10" s="69"/>
      <c r="C10" s="18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6"/>
    </row>
    <row r="11" spans="1:24" ht="12.75">
      <c r="A11" s="2">
        <v>1</v>
      </c>
      <c r="B11" s="37" t="s">
        <v>90</v>
      </c>
      <c r="C11" s="38" t="s">
        <v>63</v>
      </c>
      <c r="D11" s="38" t="s">
        <v>64</v>
      </c>
      <c r="E11" s="38" t="s">
        <v>65</v>
      </c>
      <c r="F11" s="39">
        <v>1978</v>
      </c>
      <c r="G11" s="38">
        <v>2013</v>
      </c>
      <c r="H11" s="38" t="s">
        <v>41</v>
      </c>
      <c r="I11" s="38">
        <v>5</v>
      </c>
      <c r="J11" s="38">
        <v>5</v>
      </c>
      <c r="K11" s="40">
        <v>4002.1</v>
      </c>
      <c r="L11" s="40">
        <v>3447.6</v>
      </c>
      <c r="M11" s="38"/>
      <c r="N11" s="36">
        <v>159</v>
      </c>
      <c r="O11" s="41">
        <v>1750070.86</v>
      </c>
      <c r="P11" s="40"/>
      <c r="Q11" s="40"/>
      <c r="R11" s="40"/>
      <c r="S11" s="40">
        <v>1750070.86</v>
      </c>
      <c r="T11" s="40"/>
      <c r="U11" s="40">
        <v>507.62</v>
      </c>
      <c r="V11" s="41">
        <v>507.62</v>
      </c>
      <c r="W11" s="38">
        <v>2021</v>
      </c>
      <c r="X11" s="38">
        <v>2021</v>
      </c>
    </row>
    <row r="12" spans="1:24" ht="12.75">
      <c r="A12" s="2">
        <v>2</v>
      </c>
      <c r="B12" s="37" t="s">
        <v>89</v>
      </c>
      <c r="C12" s="38" t="s">
        <v>63</v>
      </c>
      <c r="D12" s="38" t="s">
        <v>64</v>
      </c>
      <c r="E12" s="38" t="s">
        <v>65</v>
      </c>
      <c r="F12" s="39">
        <v>1981</v>
      </c>
      <c r="G12" s="38">
        <v>2014</v>
      </c>
      <c r="H12" s="38" t="s">
        <v>41</v>
      </c>
      <c r="I12" s="38">
        <v>5</v>
      </c>
      <c r="J12" s="38">
        <v>3</v>
      </c>
      <c r="K12" s="40">
        <v>2439.9</v>
      </c>
      <c r="L12" s="40">
        <v>2098.1</v>
      </c>
      <c r="M12" s="38"/>
      <c r="N12" s="36">
        <v>103</v>
      </c>
      <c r="O12" s="41">
        <f>SUM(P12:T12)</f>
        <v>1065037.5219999999</v>
      </c>
      <c r="P12" s="40"/>
      <c r="Q12" s="40"/>
      <c r="R12" s="40"/>
      <c r="S12" s="40">
        <f>U12*L12</f>
        <v>1065037.5219999999</v>
      </c>
      <c r="T12" s="40"/>
      <c r="U12" s="40">
        <v>507.62</v>
      </c>
      <c r="V12" s="41">
        <v>507.62</v>
      </c>
      <c r="W12" s="38">
        <v>2021</v>
      </c>
      <c r="X12" s="38">
        <v>2021</v>
      </c>
    </row>
    <row r="13" spans="1:24" ht="12.75">
      <c r="A13" s="36">
        <v>3</v>
      </c>
      <c r="B13" s="37" t="s">
        <v>84</v>
      </c>
      <c r="C13" s="38" t="s">
        <v>63</v>
      </c>
      <c r="D13" s="38" t="s">
        <v>64</v>
      </c>
      <c r="E13" s="38" t="s">
        <v>65</v>
      </c>
      <c r="F13" s="39">
        <v>1980</v>
      </c>
      <c r="G13" s="38">
        <v>2014</v>
      </c>
      <c r="H13" s="38" t="s">
        <v>41</v>
      </c>
      <c r="I13" s="38">
        <v>5</v>
      </c>
      <c r="J13" s="38">
        <v>3</v>
      </c>
      <c r="K13" s="40">
        <v>2431.8</v>
      </c>
      <c r="L13" s="40">
        <v>2082.1</v>
      </c>
      <c r="M13" s="38"/>
      <c r="N13" s="36">
        <v>110</v>
      </c>
      <c r="O13" s="41">
        <v>1056915.6</v>
      </c>
      <c r="P13" s="40"/>
      <c r="Q13" s="40"/>
      <c r="R13" s="40"/>
      <c r="S13" s="40">
        <f>U13*L13</f>
        <v>1056915.602</v>
      </c>
      <c r="T13" s="40"/>
      <c r="U13" s="40">
        <v>507.62</v>
      </c>
      <c r="V13" s="41">
        <v>507.62</v>
      </c>
      <c r="W13" s="38">
        <v>2021</v>
      </c>
      <c r="X13" s="38">
        <v>2021</v>
      </c>
    </row>
    <row r="14" spans="1:24" ht="12.75">
      <c r="A14" s="36">
        <v>4</v>
      </c>
      <c r="B14" s="37" t="s">
        <v>88</v>
      </c>
      <c r="C14" s="38" t="s">
        <v>63</v>
      </c>
      <c r="D14" s="38" t="s">
        <v>64</v>
      </c>
      <c r="E14" s="38" t="s">
        <v>65</v>
      </c>
      <c r="F14" s="39">
        <v>1979</v>
      </c>
      <c r="G14" s="38">
        <v>2015</v>
      </c>
      <c r="H14" s="38" t="s">
        <v>41</v>
      </c>
      <c r="I14" s="38">
        <v>5</v>
      </c>
      <c r="J14" s="38">
        <v>3</v>
      </c>
      <c r="K14" s="40">
        <v>2546.5</v>
      </c>
      <c r="L14" s="40">
        <v>2195.7</v>
      </c>
      <c r="M14" s="38"/>
      <c r="N14" s="36">
        <v>95</v>
      </c>
      <c r="O14" s="41">
        <v>1114581.24</v>
      </c>
      <c r="P14" s="40"/>
      <c r="Q14" s="40"/>
      <c r="R14" s="40"/>
      <c r="S14" s="40">
        <v>1114581.24</v>
      </c>
      <c r="T14" s="40"/>
      <c r="U14" s="40">
        <v>507.62</v>
      </c>
      <c r="V14" s="41">
        <v>507.62</v>
      </c>
      <c r="W14" s="38">
        <v>2021</v>
      </c>
      <c r="X14" s="38">
        <v>2021</v>
      </c>
    </row>
    <row r="15" spans="1:24" ht="12.75">
      <c r="A15" s="36">
        <v>5</v>
      </c>
      <c r="B15" s="37" t="s">
        <v>91</v>
      </c>
      <c r="C15" s="38" t="s">
        <v>63</v>
      </c>
      <c r="D15" s="38" t="s">
        <v>64</v>
      </c>
      <c r="E15" s="38" t="s">
        <v>65</v>
      </c>
      <c r="F15" s="39">
        <v>1991</v>
      </c>
      <c r="G15" s="38">
        <v>2015</v>
      </c>
      <c r="H15" s="38" t="s">
        <v>41</v>
      </c>
      <c r="I15" s="38">
        <v>5</v>
      </c>
      <c r="J15" s="38">
        <v>4</v>
      </c>
      <c r="K15" s="40">
        <v>3693.4</v>
      </c>
      <c r="L15" s="40">
        <v>3035.32</v>
      </c>
      <c r="M15" s="38"/>
      <c r="N15" s="36">
        <v>147</v>
      </c>
      <c r="O15" s="41">
        <f>SUM(P15:T15)</f>
        <v>3343404.98</v>
      </c>
      <c r="P15" s="40"/>
      <c r="Q15" s="40"/>
      <c r="R15" s="40"/>
      <c r="S15" s="40">
        <f>U15*L15</f>
        <v>3343404.98</v>
      </c>
      <c r="T15" s="40"/>
      <c r="U15" s="40">
        <v>1101.5</v>
      </c>
      <c r="V15" s="41">
        <v>1101.5</v>
      </c>
      <c r="W15" s="38">
        <v>2021</v>
      </c>
      <c r="X15" s="38">
        <v>2021</v>
      </c>
    </row>
    <row r="16" spans="1:24" ht="12.75">
      <c r="A16" s="68" t="s">
        <v>62</v>
      </c>
      <c r="B16" s="69"/>
      <c r="C16" s="19" t="s">
        <v>55</v>
      </c>
      <c r="D16" s="19" t="s">
        <v>55</v>
      </c>
      <c r="E16" s="19" t="s">
        <v>55</v>
      </c>
      <c r="F16" s="2" t="s">
        <v>55</v>
      </c>
      <c r="G16" s="2" t="s">
        <v>55</v>
      </c>
      <c r="H16" s="2" t="s">
        <v>55</v>
      </c>
      <c r="I16" s="2" t="s">
        <v>55</v>
      </c>
      <c r="J16" s="2" t="s">
        <v>55</v>
      </c>
      <c r="K16" s="10">
        <f>SUM(K11:K15)</f>
        <v>15113.699999999999</v>
      </c>
      <c r="L16" s="10">
        <f>SUM(L11:L15)</f>
        <v>12858.82</v>
      </c>
      <c r="M16" s="2"/>
      <c r="N16" s="31">
        <f>SUM(N11:N15)</f>
        <v>614</v>
      </c>
      <c r="O16" s="10">
        <f>O11+O12+O13+O14+O15</f>
        <v>8330010.202</v>
      </c>
      <c r="P16" s="10"/>
      <c r="Q16" s="10"/>
      <c r="R16" s="10"/>
      <c r="S16" s="10">
        <f>S11+S12+S13+S14+S15</f>
        <v>8330010.204</v>
      </c>
      <c r="T16" s="10"/>
      <c r="U16" s="10"/>
      <c r="V16" s="10"/>
      <c r="W16" s="2"/>
      <c r="X16" s="26"/>
    </row>
    <row r="18" ht="12.75">
      <c r="A18" s="6" t="s">
        <v>56</v>
      </c>
    </row>
    <row r="19" ht="12.75">
      <c r="A19" s="6" t="s">
        <v>57</v>
      </c>
    </row>
    <row r="20" spans="1:24" ht="15" customHeight="1">
      <c r="A20" s="67" t="s">
        <v>58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3" ht="12.75">
      <c r="A21" s="70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24" ht="15" customHeight="1">
      <c r="A22" s="67" t="s">
        <v>60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3:14" ht="12.75">
      <c r="M23" s="27"/>
      <c r="N23" s="27"/>
    </row>
  </sheetData>
  <sheetProtection/>
  <mergeCells count="31">
    <mergeCell ref="J5:J8"/>
    <mergeCell ref="W5:W8"/>
    <mergeCell ref="X5:X8"/>
    <mergeCell ref="P6:T6"/>
    <mergeCell ref="A22:X22"/>
    <mergeCell ref="A10:B10"/>
    <mergeCell ref="A16:B16"/>
    <mergeCell ref="A20:X20"/>
    <mergeCell ref="A21:W21"/>
    <mergeCell ref="H5:H8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L6:L7"/>
    <mergeCell ref="I5:I8"/>
    <mergeCell ref="N5:N7"/>
    <mergeCell ref="L5:M5"/>
    <mergeCell ref="V5:V7"/>
    <mergeCell ref="B5:B8"/>
    <mergeCell ref="F6:F8"/>
    <mergeCell ref="G6:G8"/>
    <mergeCell ref="M6:M7"/>
    <mergeCell ref="O6:O7"/>
    <mergeCell ref="U5:U7"/>
    <mergeCell ref="K5:K7"/>
  </mergeCells>
  <printOptions/>
  <pageMargins left="0.7" right="0.7" top="0.75" bottom="0.75" header="0.3" footer="0.3"/>
  <pageSetup fitToHeight="0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zoomScaleSheetLayoutView="90" zoomScalePageLayoutView="0" workbookViewId="0" topLeftCell="H1">
      <selection activeCell="V5" sqref="V5:AC5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57421875" style="0" customWidth="1"/>
    <col min="4" max="4" width="11.140625" style="0" customWidth="1"/>
    <col min="5" max="5" width="10.7109375" style="0" customWidth="1"/>
    <col min="6" max="6" width="10.28125" style="0" customWidth="1"/>
    <col min="7" max="7" width="6.28125" style="0" customWidth="1"/>
    <col min="8" max="8" width="4.28125" style="0" customWidth="1"/>
    <col min="9" max="9" width="11.0039062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8.7109375" style="0" customWidth="1"/>
    <col min="16" max="16" width="5.7109375" style="0" bestFit="1" customWidth="1"/>
    <col min="17" max="17" width="5.28125" style="0" customWidth="1"/>
    <col min="18" max="18" width="10.00390625" style="0" customWidth="1"/>
    <col min="19" max="19" width="11.140625" style="0" customWidth="1"/>
    <col min="20" max="20" width="5.7109375" style="0" customWidth="1"/>
    <col min="21" max="21" width="5.57421875" style="0" customWidth="1"/>
    <col min="22" max="22" width="9.140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9.421875" style="0" customWidth="1"/>
    <col min="29" max="29" width="7.8515625" style="0" customWidth="1"/>
  </cols>
  <sheetData>
    <row r="1" spans="15:29" s="11" customFormat="1" ht="14.25" customHeight="1">
      <c r="O1" s="61"/>
      <c r="P1" s="61"/>
      <c r="Q1" s="61"/>
      <c r="AA1" s="61" t="s">
        <v>43</v>
      </c>
      <c r="AB1" s="61"/>
      <c r="AC1" s="61"/>
    </row>
    <row r="2" spans="11:29" s="11" customFormat="1" ht="14.25" customHeight="1">
      <c r="K2" s="62"/>
      <c r="L2" s="62"/>
      <c r="M2" s="62"/>
      <c r="N2" s="62"/>
      <c r="O2" s="62"/>
      <c r="P2" s="62"/>
      <c r="Q2" s="62"/>
      <c r="W2" s="62" t="s">
        <v>92</v>
      </c>
      <c r="X2" s="62"/>
      <c r="Y2" s="62"/>
      <c r="Z2" s="62"/>
      <c r="AA2" s="62"/>
      <c r="AB2" s="62"/>
      <c r="AC2" s="62"/>
    </row>
    <row r="3" s="11" customFormat="1" ht="13.5"/>
    <row r="4" spans="1:30" ht="14.25">
      <c r="A4" s="63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"/>
    </row>
    <row r="5" spans="1:30" ht="39.75" customHeight="1">
      <c r="A5" s="71" t="s">
        <v>23</v>
      </c>
      <c r="B5" s="71" t="s">
        <v>1</v>
      </c>
      <c r="C5" s="71" t="s">
        <v>24</v>
      </c>
      <c r="D5" s="72" t="s">
        <v>66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86" t="s">
        <v>67</v>
      </c>
      <c r="W5" s="86"/>
      <c r="X5" s="86"/>
      <c r="Y5" s="86"/>
      <c r="Z5" s="86"/>
      <c r="AA5" s="86"/>
      <c r="AB5" s="86"/>
      <c r="AC5" s="86"/>
      <c r="AD5" s="4"/>
    </row>
    <row r="6" spans="1:30" ht="19.5" customHeight="1">
      <c r="A6" s="71"/>
      <c r="B6" s="71"/>
      <c r="C6" s="71"/>
      <c r="D6" s="72" t="s">
        <v>25</v>
      </c>
      <c r="E6" s="73"/>
      <c r="F6" s="73"/>
      <c r="G6" s="73"/>
      <c r="H6" s="73"/>
      <c r="I6" s="73"/>
      <c r="J6" s="73"/>
      <c r="K6" s="74"/>
      <c r="L6" s="75" t="s">
        <v>83</v>
      </c>
      <c r="M6" s="76"/>
      <c r="N6" s="79" t="s">
        <v>26</v>
      </c>
      <c r="O6" s="79"/>
      <c r="P6" s="75" t="s">
        <v>68</v>
      </c>
      <c r="Q6" s="76"/>
      <c r="R6" s="79" t="s">
        <v>27</v>
      </c>
      <c r="S6" s="79"/>
      <c r="T6" s="79" t="s">
        <v>28</v>
      </c>
      <c r="U6" s="79"/>
      <c r="V6" s="79" t="s">
        <v>40</v>
      </c>
      <c r="W6" s="75" t="s">
        <v>69</v>
      </c>
      <c r="X6" s="76"/>
      <c r="Y6" s="75" t="s">
        <v>70</v>
      </c>
      <c r="Z6" s="76"/>
      <c r="AA6" s="84" t="s">
        <v>71</v>
      </c>
      <c r="AB6" s="79" t="s">
        <v>72</v>
      </c>
      <c r="AC6" s="79" t="s">
        <v>39</v>
      </c>
      <c r="AD6" s="4"/>
    </row>
    <row r="7" spans="1:30" ht="158.25" customHeight="1">
      <c r="A7" s="71"/>
      <c r="B7" s="71"/>
      <c r="C7" s="71"/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77"/>
      <c r="M7" s="78"/>
      <c r="N7" s="79"/>
      <c r="O7" s="79"/>
      <c r="P7" s="77"/>
      <c r="Q7" s="78"/>
      <c r="R7" s="79"/>
      <c r="S7" s="79"/>
      <c r="T7" s="79"/>
      <c r="U7" s="79"/>
      <c r="V7" s="79"/>
      <c r="W7" s="77"/>
      <c r="X7" s="78"/>
      <c r="Y7" s="77"/>
      <c r="Z7" s="78"/>
      <c r="AA7" s="85"/>
      <c r="AB7" s="79"/>
      <c r="AC7" s="79"/>
      <c r="AD7" s="4"/>
    </row>
    <row r="8" spans="1:30" ht="21" customHeight="1">
      <c r="A8" s="71"/>
      <c r="B8" s="71"/>
      <c r="C8" s="21" t="s">
        <v>21</v>
      </c>
      <c r="D8" s="21" t="s">
        <v>21</v>
      </c>
      <c r="E8" s="21" t="s">
        <v>21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29</v>
      </c>
      <c r="M8" s="21" t="s">
        <v>21</v>
      </c>
      <c r="N8" s="21" t="s">
        <v>30</v>
      </c>
      <c r="O8" s="21" t="s">
        <v>21</v>
      </c>
      <c r="P8" s="21" t="s">
        <v>30</v>
      </c>
      <c r="Q8" s="21" t="s">
        <v>21</v>
      </c>
      <c r="R8" s="21" t="s">
        <v>30</v>
      </c>
      <c r="S8" s="21" t="s">
        <v>21</v>
      </c>
      <c r="T8" s="21" t="s">
        <v>31</v>
      </c>
      <c r="U8" s="21" t="s">
        <v>21</v>
      </c>
      <c r="V8" s="21" t="s">
        <v>21</v>
      </c>
      <c r="W8" s="21" t="s">
        <v>30</v>
      </c>
      <c r="X8" s="21" t="s">
        <v>21</v>
      </c>
      <c r="Y8" s="21" t="s">
        <v>30</v>
      </c>
      <c r="Z8" s="21" t="s">
        <v>21</v>
      </c>
      <c r="AA8" s="21" t="s">
        <v>32</v>
      </c>
      <c r="AB8" s="21" t="s">
        <v>32</v>
      </c>
      <c r="AC8" s="21" t="s">
        <v>21</v>
      </c>
      <c r="AD8" s="4"/>
    </row>
    <row r="9" spans="1:30" ht="14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4"/>
    </row>
    <row r="10" spans="1:30" ht="14.25">
      <c r="A10" s="81" t="s">
        <v>61</v>
      </c>
      <c r="B10" s="8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</row>
    <row r="11" spans="1:30" ht="14.25">
      <c r="A11" s="5">
        <v>1</v>
      </c>
      <c r="B11" s="37" t="s">
        <v>90</v>
      </c>
      <c r="C11" s="44">
        <f>D11+V11+AB11</f>
        <v>1750070.86</v>
      </c>
      <c r="D11" s="45">
        <v>1636316.26</v>
      </c>
      <c r="E11" s="46">
        <v>945260.98</v>
      </c>
      <c r="F11" s="46">
        <v>691055.28</v>
      </c>
      <c r="G11" s="46"/>
      <c r="H11" s="46"/>
      <c r="I11" s="46"/>
      <c r="J11" s="46"/>
      <c r="K11" s="46"/>
      <c r="L11" s="42"/>
      <c r="M11" s="43"/>
      <c r="N11" s="47"/>
      <c r="O11" s="44"/>
      <c r="P11" s="42"/>
      <c r="Q11" s="47"/>
      <c r="R11" s="44"/>
      <c r="S11" s="41"/>
      <c r="T11" s="47"/>
      <c r="U11" s="47"/>
      <c r="V11" s="47">
        <v>26251.06</v>
      </c>
      <c r="W11" s="47"/>
      <c r="X11" s="47"/>
      <c r="Y11" s="47"/>
      <c r="Z11" s="47"/>
      <c r="AA11" s="47"/>
      <c r="AB11" s="44">
        <v>87503.54</v>
      </c>
      <c r="AC11" s="46"/>
      <c r="AD11" s="4"/>
    </row>
    <row r="12" spans="1:30" ht="14.25">
      <c r="A12" s="5">
        <v>2</v>
      </c>
      <c r="B12" s="37" t="s">
        <v>89</v>
      </c>
      <c r="C12" s="44">
        <f>D12+V12+AB12</f>
        <v>1065037.52</v>
      </c>
      <c r="D12" s="45">
        <v>995810.08</v>
      </c>
      <c r="E12" s="46">
        <v>575255.8</v>
      </c>
      <c r="F12" s="46">
        <v>420554.28</v>
      </c>
      <c r="G12" s="46"/>
      <c r="H12" s="46"/>
      <c r="I12" s="40"/>
      <c r="J12" s="46"/>
      <c r="K12" s="46"/>
      <c r="L12" s="42"/>
      <c r="M12" s="43"/>
      <c r="N12" s="47"/>
      <c r="O12" s="44"/>
      <c r="P12" s="42"/>
      <c r="Q12" s="47"/>
      <c r="R12" s="44"/>
      <c r="S12" s="44"/>
      <c r="T12" s="47"/>
      <c r="U12" s="47"/>
      <c r="V12" s="47">
        <v>15975.56</v>
      </c>
      <c r="W12" s="47"/>
      <c r="X12" s="47"/>
      <c r="Y12" s="47"/>
      <c r="Z12" s="47"/>
      <c r="AA12" s="47"/>
      <c r="AB12" s="44">
        <v>53251.88</v>
      </c>
      <c r="AC12" s="46"/>
      <c r="AD12" s="4"/>
    </row>
    <row r="13" spans="1:30" ht="14.25">
      <c r="A13" s="42">
        <v>3</v>
      </c>
      <c r="B13" s="37" t="s">
        <v>84</v>
      </c>
      <c r="C13" s="44">
        <f>D13+V13+AB13</f>
        <v>1056915.5999999999</v>
      </c>
      <c r="D13" s="45">
        <v>988216.09</v>
      </c>
      <c r="E13" s="46">
        <v>570867.9</v>
      </c>
      <c r="F13" s="46">
        <v>417348.19</v>
      </c>
      <c r="G13" s="46"/>
      <c r="H13" s="45"/>
      <c r="I13" s="46"/>
      <c r="J13" s="46"/>
      <c r="K13" s="46"/>
      <c r="L13" s="42"/>
      <c r="M13" s="43"/>
      <c r="N13" s="47"/>
      <c r="O13" s="41"/>
      <c r="P13" s="42"/>
      <c r="Q13" s="47"/>
      <c r="R13" s="47"/>
      <c r="S13" s="47"/>
      <c r="T13" s="47"/>
      <c r="U13" s="47"/>
      <c r="V13" s="47">
        <v>15853.73</v>
      </c>
      <c r="W13" s="47"/>
      <c r="X13" s="47"/>
      <c r="Y13" s="47"/>
      <c r="Z13" s="47"/>
      <c r="AA13" s="47"/>
      <c r="AB13" s="44">
        <v>52845.78</v>
      </c>
      <c r="AC13" s="46"/>
      <c r="AD13" s="4"/>
    </row>
    <row r="14" spans="1:30" ht="14.25">
      <c r="A14" s="42">
        <v>4</v>
      </c>
      <c r="B14" s="37" t="s">
        <v>88</v>
      </c>
      <c r="C14" s="44">
        <f>D14+V14+AB14</f>
        <v>1114581.24</v>
      </c>
      <c r="D14" s="45">
        <v>1042133.45</v>
      </c>
      <c r="E14" s="46">
        <v>602015.71</v>
      </c>
      <c r="F14" s="46">
        <v>440117.74</v>
      </c>
      <c r="G14" s="46"/>
      <c r="H14" s="45"/>
      <c r="I14" s="46"/>
      <c r="J14" s="46"/>
      <c r="K14" s="46"/>
      <c r="L14" s="42"/>
      <c r="M14" s="43"/>
      <c r="N14" s="47"/>
      <c r="O14" s="47"/>
      <c r="P14" s="42"/>
      <c r="Q14" s="47"/>
      <c r="R14" s="47"/>
      <c r="S14" s="47"/>
      <c r="T14" s="47"/>
      <c r="U14" s="47"/>
      <c r="V14" s="47">
        <v>16718.73</v>
      </c>
      <c r="W14" s="47"/>
      <c r="X14" s="47"/>
      <c r="Y14" s="47"/>
      <c r="Z14" s="47"/>
      <c r="AA14" s="47"/>
      <c r="AB14" s="44">
        <v>55729.06</v>
      </c>
      <c r="AC14" s="46"/>
      <c r="AD14" s="4"/>
    </row>
    <row r="15" spans="1:30" ht="14.25">
      <c r="A15" s="42">
        <v>5</v>
      </c>
      <c r="B15" s="37" t="s">
        <v>91</v>
      </c>
      <c r="C15" s="44">
        <f>S15+V15+AB15</f>
        <v>3343404.98</v>
      </c>
      <c r="D15" s="45"/>
      <c r="E15" s="46"/>
      <c r="F15" s="46"/>
      <c r="G15" s="46"/>
      <c r="H15" s="46"/>
      <c r="I15" s="46"/>
      <c r="J15" s="46"/>
      <c r="K15" s="46"/>
      <c r="L15" s="42"/>
      <c r="M15" s="43"/>
      <c r="N15" s="47"/>
      <c r="O15" s="44"/>
      <c r="P15" s="42"/>
      <c r="Q15" s="47"/>
      <c r="R15" s="48">
        <v>3125</v>
      </c>
      <c r="S15" s="41">
        <v>3126083.66</v>
      </c>
      <c r="T15" s="47"/>
      <c r="U15" s="47"/>
      <c r="V15" s="47">
        <v>50151.07</v>
      </c>
      <c r="W15" s="47"/>
      <c r="X15" s="47"/>
      <c r="Y15" s="47"/>
      <c r="Z15" s="47"/>
      <c r="AA15" s="47"/>
      <c r="AB15" s="44">
        <v>167170.25</v>
      </c>
      <c r="AC15" s="46"/>
      <c r="AD15" s="4"/>
    </row>
    <row r="16" spans="1:29" ht="14.25">
      <c r="A16" s="82" t="s">
        <v>82</v>
      </c>
      <c r="B16" s="83"/>
      <c r="C16" s="29">
        <f>D16+S16+V16+AB16</f>
        <v>8330010.2</v>
      </c>
      <c r="D16" s="29">
        <f>D11+D12+D13+D14+D15</f>
        <v>4662475.88</v>
      </c>
      <c r="E16" s="29">
        <f>E11+E12+E13+E14+E15</f>
        <v>2693400.39</v>
      </c>
      <c r="F16" s="29">
        <f>F11+F12+F13+F14+F15</f>
        <v>1969075.49</v>
      </c>
      <c r="G16" s="29"/>
      <c r="H16" s="29"/>
      <c r="I16" s="29"/>
      <c r="J16" s="29"/>
      <c r="K16" s="29"/>
      <c r="L16" s="29"/>
      <c r="M16" s="29"/>
      <c r="N16" s="32"/>
      <c r="O16" s="29"/>
      <c r="P16" s="29"/>
      <c r="Q16" s="29"/>
      <c r="R16" s="32">
        <f>R10+R11+R12+R13+R14+R15</f>
        <v>3125</v>
      </c>
      <c r="S16" s="29">
        <f>S15</f>
        <v>3126083.66</v>
      </c>
      <c r="T16" s="29"/>
      <c r="U16" s="29"/>
      <c r="V16" s="29">
        <f>V11+V12+V13+V14+V15</f>
        <v>124950.15</v>
      </c>
      <c r="W16" s="5"/>
      <c r="X16" s="5"/>
      <c r="Y16" s="5"/>
      <c r="Z16" s="5"/>
      <c r="AA16" s="5"/>
      <c r="AB16" s="29">
        <f>AB11+AB12+AB13+AB14+AB15</f>
        <v>416500.51</v>
      </c>
      <c r="AC16" s="5"/>
    </row>
    <row r="17" ht="14.25">
      <c r="V17" s="34"/>
    </row>
    <row r="18" spans="1:29" ht="14.25">
      <c r="A18" s="80" t="s">
        <v>81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2:15" ht="14.25">
      <c r="L19" s="28"/>
      <c r="M19" s="28"/>
      <c r="N19" s="28"/>
      <c r="O19" s="28"/>
    </row>
  </sheetData>
  <sheetProtection/>
  <mergeCells count="25">
    <mergeCell ref="W2:AC2"/>
    <mergeCell ref="Y6:Z7"/>
    <mergeCell ref="AA6:AA7"/>
    <mergeCell ref="AB6:AB7"/>
    <mergeCell ref="AC6:AC7"/>
    <mergeCell ref="V5:AC5"/>
    <mergeCell ref="W6:X7"/>
    <mergeCell ref="A18:AC18"/>
    <mergeCell ref="D5:U5"/>
    <mergeCell ref="A10:B10"/>
    <mergeCell ref="P6:Q7"/>
    <mergeCell ref="R6:S7"/>
    <mergeCell ref="T6:U7"/>
    <mergeCell ref="V6:V7"/>
    <mergeCell ref="A16:B16"/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</mergeCells>
  <printOptions/>
  <pageMargins left="0.7" right="0.7" top="0.75" bottom="0.75" header="0.3" footer="0.3"/>
  <pageSetup fitToHeight="0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SheetLayoutView="100" zoomScalePageLayoutView="0" workbookViewId="0" topLeftCell="A1">
      <selection activeCell="J5" sqref="J5:N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1" customFormat="1" ht="13.5">
      <c r="L1" s="12"/>
      <c r="M1" s="61" t="s">
        <v>44</v>
      </c>
      <c r="N1" s="61"/>
    </row>
    <row r="2" spans="9:16" s="11" customFormat="1" ht="14.25" customHeight="1">
      <c r="I2" s="62" t="s">
        <v>94</v>
      </c>
      <c r="J2" s="62"/>
      <c r="K2" s="62"/>
      <c r="L2" s="62"/>
      <c r="M2" s="62"/>
      <c r="N2" s="62"/>
      <c r="O2" s="13"/>
      <c r="P2" s="13"/>
    </row>
    <row r="3" s="11" customFormat="1" ht="13.5"/>
    <row r="4" spans="1:14" ht="29.25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62.25" customHeight="1">
      <c r="A5" s="71" t="s">
        <v>0</v>
      </c>
      <c r="B5" s="71" t="s">
        <v>33</v>
      </c>
      <c r="C5" s="86" t="s">
        <v>6</v>
      </c>
      <c r="D5" s="86" t="s">
        <v>8</v>
      </c>
      <c r="E5" s="71" t="s">
        <v>34</v>
      </c>
      <c r="F5" s="71"/>
      <c r="G5" s="71"/>
      <c r="H5" s="71"/>
      <c r="I5" s="71"/>
      <c r="J5" s="71" t="s">
        <v>9</v>
      </c>
      <c r="K5" s="71"/>
      <c r="L5" s="71"/>
      <c r="M5" s="71"/>
      <c r="N5" s="71"/>
    </row>
    <row r="6" spans="1:14" ht="34.5" customHeight="1">
      <c r="A6" s="71"/>
      <c r="B6" s="71"/>
      <c r="C6" s="86"/>
      <c r="D6" s="86"/>
      <c r="E6" s="9" t="s">
        <v>35</v>
      </c>
      <c r="F6" s="9" t="s">
        <v>36</v>
      </c>
      <c r="G6" s="9" t="s">
        <v>37</v>
      </c>
      <c r="H6" s="9" t="s">
        <v>38</v>
      </c>
      <c r="I6" s="9" t="s">
        <v>14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14</v>
      </c>
    </row>
    <row r="7" spans="1:14" ht="14.25">
      <c r="A7" s="71"/>
      <c r="B7" s="71"/>
      <c r="C7" s="8" t="s">
        <v>30</v>
      </c>
      <c r="D7" s="5" t="s">
        <v>20</v>
      </c>
      <c r="E7" s="5" t="s">
        <v>29</v>
      </c>
      <c r="F7" s="5" t="s">
        <v>29</v>
      </c>
      <c r="G7" s="5" t="s">
        <v>29</v>
      </c>
      <c r="H7" s="5" t="s">
        <v>29</v>
      </c>
      <c r="I7" s="5" t="s">
        <v>29</v>
      </c>
      <c r="J7" s="5" t="s">
        <v>21</v>
      </c>
      <c r="K7" s="5" t="s">
        <v>21</v>
      </c>
      <c r="L7" s="5" t="s">
        <v>21</v>
      </c>
      <c r="M7" s="5" t="s">
        <v>21</v>
      </c>
      <c r="N7" s="5" t="s">
        <v>21</v>
      </c>
    </row>
    <row r="8" spans="1:14" ht="14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14.25">
      <c r="A9" s="7"/>
      <c r="B9" s="81" t="s">
        <v>46</v>
      </c>
      <c r="C9" s="81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>
      <c r="A10" s="35">
        <v>1</v>
      </c>
      <c r="B10" s="37" t="s">
        <v>90</v>
      </c>
      <c r="C10" s="29">
        <f>'Прил 1'!K11</f>
        <v>4002.1</v>
      </c>
      <c r="D10" s="35">
        <f>'Прил 1'!N11</f>
        <v>159</v>
      </c>
      <c r="E10" s="35"/>
      <c r="F10" s="35"/>
      <c r="G10" s="35">
        <v>1</v>
      </c>
      <c r="H10" s="35"/>
      <c r="I10" s="35"/>
      <c r="J10" s="35"/>
      <c r="K10" s="35"/>
      <c r="L10" s="29">
        <f>'Прил 1'!O11</f>
        <v>1750070.86</v>
      </c>
      <c r="M10" s="35"/>
      <c r="N10" s="29">
        <f>L10</f>
        <v>1750070.86</v>
      </c>
    </row>
    <row r="11" spans="1:14" ht="14.25">
      <c r="A11" s="35">
        <v>2</v>
      </c>
      <c r="B11" s="37" t="s">
        <v>89</v>
      </c>
      <c r="C11" s="29">
        <f>'Прил 1'!K12</f>
        <v>2439.9</v>
      </c>
      <c r="D11" s="35">
        <f>'Прил 1'!N12</f>
        <v>103</v>
      </c>
      <c r="E11" s="35"/>
      <c r="F11" s="35"/>
      <c r="G11" s="35">
        <v>1</v>
      </c>
      <c r="H11" s="35"/>
      <c r="I11" s="35"/>
      <c r="J11" s="35"/>
      <c r="K11" s="35"/>
      <c r="L11" s="29">
        <f>'Прил 1'!O12</f>
        <v>1065037.5219999999</v>
      </c>
      <c r="M11" s="35"/>
      <c r="N11" s="29">
        <f>L11</f>
        <v>1065037.5219999999</v>
      </c>
    </row>
    <row r="12" spans="1:14" ht="19.5" customHeight="1">
      <c r="A12" s="22">
        <v>3</v>
      </c>
      <c r="B12" s="37" t="s">
        <v>84</v>
      </c>
      <c r="C12" s="14">
        <f>'Прил 1'!K13</f>
        <v>2431.8</v>
      </c>
      <c r="D12" s="23">
        <f>'Прил 1'!N13</f>
        <v>110</v>
      </c>
      <c r="E12" s="23"/>
      <c r="F12" s="23"/>
      <c r="G12" s="23">
        <v>1</v>
      </c>
      <c r="H12" s="23"/>
      <c r="I12" s="23"/>
      <c r="J12" s="23"/>
      <c r="K12" s="23"/>
      <c r="L12" s="14">
        <f>'Прил 1'!O13</f>
        <v>1056915.6</v>
      </c>
      <c r="M12" s="17"/>
      <c r="N12" s="14">
        <f>L12</f>
        <v>1056915.6</v>
      </c>
    </row>
    <row r="13" spans="1:14" ht="19.5" customHeight="1">
      <c r="A13" s="22">
        <v>4</v>
      </c>
      <c r="B13" s="37" t="s">
        <v>88</v>
      </c>
      <c r="C13" s="14">
        <f>'Прил 1'!K14</f>
        <v>2546.5</v>
      </c>
      <c r="D13" s="23">
        <f>'Прил 1'!N14</f>
        <v>95</v>
      </c>
      <c r="E13" s="23"/>
      <c r="F13" s="23"/>
      <c r="G13" s="23">
        <v>1</v>
      </c>
      <c r="H13" s="23"/>
      <c r="I13" s="23"/>
      <c r="J13" s="23"/>
      <c r="K13" s="23"/>
      <c r="L13" s="14">
        <f>'Прил 1'!O14</f>
        <v>1114581.24</v>
      </c>
      <c r="M13" s="17"/>
      <c r="N13" s="14">
        <f>L13</f>
        <v>1114581.24</v>
      </c>
    </row>
    <row r="14" spans="1:14" ht="18" customHeight="1">
      <c r="A14" s="22">
        <v>5</v>
      </c>
      <c r="B14" s="37" t="s">
        <v>91</v>
      </c>
      <c r="C14" s="14">
        <f>'Прил 1'!K15</f>
        <v>3693.4</v>
      </c>
      <c r="D14" s="23">
        <f>'Прил 1'!N15</f>
        <v>147</v>
      </c>
      <c r="E14" s="16"/>
      <c r="F14" s="16"/>
      <c r="G14" s="16">
        <v>1</v>
      </c>
      <c r="H14" s="16"/>
      <c r="I14" s="16"/>
      <c r="J14" s="16"/>
      <c r="K14" s="16"/>
      <c r="L14" s="14">
        <f>'Прил 1'!O15</f>
        <v>3343404.98</v>
      </c>
      <c r="M14" s="17"/>
      <c r="N14" s="14">
        <f>L14</f>
        <v>3343404.98</v>
      </c>
    </row>
    <row r="15" spans="1:14" ht="14.25">
      <c r="A15" s="7"/>
      <c r="B15" s="30" t="s">
        <v>45</v>
      </c>
      <c r="C15" s="15">
        <f>SUM(C10:C14)</f>
        <v>15113.699999999999</v>
      </c>
      <c r="D15" s="33">
        <f>SUM(D10:D14)</f>
        <v>614</v>
      </c>
      <c r="E15" s="16"/>
      <c r="F15" s="16"/>
      <c r="G15" s="16">
        <f>G10+G11+G12+G13+G14</f>
        <v>5</v>
      </c>
      <c r="H15" s="16"/>
      <c r="I15" s="16"/>
      <c r="J15" s="16"/>
      <c r="K15" s="16"/>
      <c r="L15" s="15">
        <f>L10+L11+L12+L13+L14</f>
        <v>8330010.202</v>
      </c>
      <c r="M15" s="15"/>
      <c r="N15" s="15">
        <f>N10+N11+N12+N13+N14</f>
        <v>8330010.202</v>
      </c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Adm#Secret#1</cp:lastModifiedBy>
  <cp:lastPrinted>2018-04-05T06:36:09Z</cp:lastPrinted>
  <dcterms:created xsi:type="dcterms:W3CDTF">2014-03-21T07:46:37Z</dcterms:created>
  <dcterms:modified xsi:type="dcterms:W3CDTF">2018-04-06T07:57:45Z</dcterms:modified>
  <cp:category/>
  <cp:version/>
  <cp:contentType/>
  <cp:contentStatus/>
</cp:coreProperties>
</file>