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здел 3" sheetId="1" r:id="rId1"/>
    <sheet name="Раздел 4" sheetId="2" r:id="rId2"/>
  </sheets>
  <definedNames>
    <definedName name="_xlnm.Print_Titles" localSheetId="0">'Раздел 3'!$5:$8</definedName>
    <definedName name="_xlnm.Print_Titles" localSheetId="1">'Раздел 4'!$3:$4</definedName>
  </definedNames>
  <calcPr fullCalcOnLoad="1"/>
</workbook>
</file>

<file path=xl/sharedStrings.xml><?xml version="1.0" encoding="utf-8"?>
<sst xmlns="http://schemas.openxmlformats.org/spreadsheetml/2006/main" count="178" uniqueCount="82">
  <si>
    <t>всего</t>
  </si>
  <si>
    <t xml:space="preserve"> год</t>
  </si>
  <si>
    <t>Наименование</t>
  </si>
  <si>
    <t>в т.ч.:</t>
  </si>
  <si>
    <t xml:space="preserve">Цель: Обеспечение деятельности администрации ЗАТО Видяево по выполнению муниципальных функций </t>
  </si>
  <si>
    <t xml:space="preserve">Задача 1. Обеспечение правовых, финансово-экономических, иных гарантий развития местного самоуправления на территории муниципального образования ЗАТО Видяево. </t>
  </si>
  <si>
    <t>1.1</t>
  </si>
  <si>
    <t xml:space="preserve">Показатели (индикаторы) результативности выполнения программных мероприятий   </t>
  </si>
  <si>
    <t>Исполнители программных мероприятий</t>
  </si>
  <si>
    <t>Цель, задачи, программные  мероприятия</t>
  </si>
  <si>
    <t>№ п/п</t>
  </si>
  <si>
    <t>Срок выполнения (квартал,год)</t>
  </si>
  <si>
    <t xml:space="preserve">Всего: </t>
  </si>
  <si>
    <t>МБ</t>
  </si>
  <si>
    <t xml:space="preserve">ОБ </t>
  </si>
  <si>
    <t>ФБ</t>
  </si>
  <si>
    <t xml:space="preserve">повышение эффективности деятельности органов местного самоуправления ЗАТО Видяево % </t>
  </si>
  <si>
    <t xml:space="preserve">повышение качества управления и уровня исполнительской дисциплины органов местного самоуправления ЗАТО Видяево % </t>
  </si>
  <si>
    <t>1.2</t>
  </si>
  <si>
    <t xml:space="preserve">Осуществление переданных федеральных полномочий по государственной регистрации актов гражданского состояния </t>
  </si>
  <si>
    <t>Администрация ЗАТО Видяево</t>
  </si>
  <si>
    <t>Администрация ЗАТО Видяево (Специалист ЗАГС)</t>
  </si>
  <si>
    <t>1.3</t>
  </si>
  <si>
    <t xml:space="preserve">Администрация ЗАТО Видяево </t>
  </si>
  <si>
    <t>1.4</t>
  </si>
  <si>
    <t>Осуществление переданных федеральных полномочий по осуществелению первичного воинского учета</t>
  </si>
  <si>
    <t xml:space="preserve">Реализацию Закона Мурманской области "О некоторых вопросах в области регулирования торговой деятельности на территории Мурманской области" </t>
  </si>
  <si>
    <t>1.5</t>
  </si>
  <si>
    <t>1.6</t>
  </si>
  <si>
    <t>Итого по задаче 1</t>
  </si>
  <si>
    <t xml:space="preserve">Всего по программе: </t>
  </si>
  <si>
    <t xml:space="preserve">в том числе за счет: </t>
  </si>
  <si>
    <t xml:space="preserve">средств областного бюджета: </t>
  </si>
  <si>
    <t xml:space="preserve">Всего,тыс. руб. </t>
  </si>
  <si>
    <t xml:space="preserve">средств бюджета муниципального образования ЗАТО Видяево: </t>
  </si>
  <si>
    <t>2015 год</t>
  </si>
  <si>
    <r>
      <t>2016 год</t>
    </r>
    <r>
      <rPr>
        <b/>
        <sz val="14"/>
        <color indexed="56"/>
        <rFont val="Times New Roman"/>
        <family val="1"/>
      </rPr>
      <t xml:space="preserve"> </t>
    </r>
  </si>
  <si>
    <t>Региональные коды целей</t>
  </si>
  <si>
    <t>КОСГУ</t>
  </si>
  <si>
    <t>Глава</t>
  </si>
  <si>
    <t>Раздел, подраздел</t>
  </si>
  <si>
    <t>Целевая статья</t>
  </si>
  <si>
    <t>Вид</t>
  </si>
  <si>
    <t>0113</t>
  </si>
  <si>
    <t>0104</t>
  </si>
  <si>
    <t>0203</t>
  </si>
  <si>
    <t>4. Обоснование потребности в необходимых ресурсах</t>
  </si>
  <si>
    <t xml:space="preserve">Реализация Закона Мурманской области «Об административных комиссиях» </t>
  </si>
  <si>
    <t>Реализация Закона Мурманской области «О комиссиях по делам несовершеннолетних и защите их прав в Мурманской области»</t>
  </si>
  <si>
    <t xml:space="preserve">средств федерального бюджета: </t>
  </si>
  <si>
    <t>Реализация Закона Мурманской области «Об административных правонарушениях»</t>
  </si>
  <si>
    <t>Всего по ВЦП</t>
  </si>
  <si>
    <t>Администрация ЗАТО Видяево (Специалист ВУС)</t>
  </si>
  <si>
    <t>Администрация ЗАТО Видяево (Специалист по административной комиссии)</t>
  </si>
  <si>
    <t>Администрация ЗАТО Видяево (Специалист КДН и ЗП)</t>
  </si>
  <si>
    <t>2017 год</t>
  </si>
  <si>
    <r>
      <t>2018 год</t>
    </r>
    <r>
      <rPr>
        <b/>
        <sz val="14"/>
        <color indexed="56"/>
        <rFont val="Times New Roman"/>
        <family val="1"/>
      </rPr>
      <t xml:space="preserve"> </t>
    </r>
  </si>
  <si>
    <t>2014-2018</t>
  </si>
  <si>
    <t>Осуществление полномочий по составлению списков в кандидатов в присяжные заседатели федеральных судов юрисдикции РФ</t>
  </si>
  <si>
    <t>1.7</t>
  </si>
  <si>
    <t>83 3 01 04010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</si>
  <si>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</si>
  <si>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</t>
  </si>
  <si>
    <t>Администрация ЗАТО Видяево  (Специалист по опеке)</t>
  </si>
  <si>
    <t xml:space="preserve">Администрация ЗАТО Видяево (Специалист по опеке) </t>
  </si>
  <si>
    <t>83 3 01 51180</t>
  </si>
  <si>
    <t>83 3 01 75540</t>
  </si>
  <si>
    <t>100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внебюджетнымифондами</t>
  </si>
  <si>
    <t>200 Закупка товаров, работ и услуг для государственных (муниципальных) нужд</t>
  </si>
  <si>
    <t>800 Иные бюждетные ассигнования</t>
  </si>
  <si>
    <t>600 Предоставление субсидий бюджетным, автономным учреждениям и иным некоммерческим организациям</t>
  </si>
  <si>
    <t>100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</si>
  <si>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Объемы и источники финансирования (тыс.руб.)</t>
  </si>
  <si>
    <t xml:space="preserve">Основное мероприятие: Осуществление мероприятий по организационному, документационному, правовому, финансовому - экономическому и материально-техническому обеспечению деятельности администрации ЗАТО Видяево </t>
  </si>
  <si>
    <t>1.8</t>
  </si>
  <si>
    <t>1.9</t>
  </si>
  <si>
    <r>
      <t>2019 год</t>
    </r>
    <r>
      <rPr>
        <b/>
        <sz val="14"/>
        <color indexed="56"/>
        <rFont val="Times New Roman"/>
        <family val="1"/>
      </rPr>
      <t xml:space="preserve"> </t>
    </r>
  </si>
  <si>
    <t>2015-2020</t>
  </si>
  <si>
    <r>
      <t>2020 год</t>
    </r>
    <r>
      <rPr>
        <b/>
        <sz val="14"/>
        <color indexed="56"/>
        <rFont val="Times New Roman"/>
        <family val="1"/>
      </rPr>
      <t xml:space="preserve"> </t>
    </r>
  </si>
  <si>
    <t>к изменениям в Программу</t>
  </si>
  <si>
    <t xml:space="preserve"> Перечень программных мероприятий</t>
  </si>
  <si>
    <t xml:space="preserve">Приложение №3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</si>
</sst>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2" fillId="0" borderId="17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36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38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0" borderId="40" xfId="0" applyNumberFormat="1" applyFont="1" applyBorder="1" applyAlignment="1">
      <alignment vertical="center" wrapText="1"/>
    </xf>
    <xf numFmtId="4" fontId="2" fillId="0" borderId="4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view="pageBreakPreview" zoomScale="74" zoomScaleNormal="74" zoomScaleSheetLayoutView="74" zoomScalePageLayoutView="0" workbookViewId="0" topLeftCell="A1">
      <selection activeCell="H16" sqref="H16"/>
    </sheetView>
  </sheetViews>
  <sheetFormatPr defaultColWidth="9.140625" defaultRowHeight="15"/>
  <cols>
    <col min="1" max="1" width="5.00390625" style="3" customWidth="1"/>
    <col min="2" max="2" width="27.28125" style="3" customWidth="1"/>
    <col min="3" max="3" width="11.7109375" style="3" customWidth="1"/>
    <col min="4" max="4" width="9.140625" style="3" customWidth="1"/>
    <col min="5" max="5" width="13.7109375" style="3" customWidth="1"/>
    <col min="6" max="6" width="14.00390625" style="3" customWidth="1"/>
    <col min="7" max="7" width="13.8515625" style="3" customWidth="1"/>
    <col min="8" max="8" width="14.421875" style="3" customWidth="1"/>
    <col min="9" max="10" width="14.00390625" style="3" customWidth="1"/>
    <col min="11" max="11" width="13.421875" style="3" customWidth="1"/>
    <col min="12" max="12" width="30.00390625" style="3" customWidth="1"/>
    <col min="13" max="18" width="9.140625" style="3" customWidth="1"/>
    <col min="19" max="20" width="21.8515625" style="3" customWidth="1"/>
    <col min="21" max="16384" width="9.140625" style="3" customWidth="1"/>
  </cols>
  <sheetData>
    <row r="1" spans="12:19" ht="18.75">
      <c r="L1" s="101" t="s">
        <v>81</v>
      </c>
      <c r="M1" s="101"/>
      <c r="N1" s="101"/>
      <c r="O1" s="101"/>
      <c r="P1" s="101"/>
      <c r="Q1" s="101"/>
      <c r="R1" s="101"/>
      <c r="S1" s="101"/>
    </row>
    <row r="2" spans="12:19" ht="18.75">
      <c r="L2" s="101" t="s">
        <v>79</v>
      </c>
      <c r="M2" s="101"/>
      <c r="N2" s="101"/>
      <c r="O2" s="101"/>
      <c r="P2" s="101"/>
      <c r="Q2" s="101"/>
      <c r="R2" s="101"/>
      <c r="S2" s="101"/>
    </row>
    <row r="3" spans="1:19" ht="18.75">
      <c r="A3" s="84" t="s">
        <v>80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ht="19.5" thickBot="1">
      <c r="A4" s="1"/>
    </row>
    <row r="5" spans="1:19" ht="58.5" customHeight="1" thickBot="1">
      <c r="A5" s="86" t="s">
        <v>10</v>
      </c>
      <c r="B5" s="86" t="s">
        <v>9</v>
      </c>
      <c r="C5" s="86" t="s">
        <v>11</v>
      </c>
      <c r="D5" s="92" t="s">
        <v>72</v>
      </c>
      <c r="E5" s="93"/>
      <c r="F5" s="93"/>
      <c r="G5" s="93"/>
      <c r="H5" s="93"/>
      <c r="I5" s="93"/>
      <c r="J5" s="93"/>
      <c r="K5" s="94"/>
      <c r="L5" s="92" t="s">
        <v>7</v>
      </c>
      <c r="M5" s="93"/>
      <c r="N5" s="93"/>
      <c r="O5" s="93"/>
      <c r="P5" s="93"/>
      <c r="Q5" s="93"/>
      <c r="R5" s="94"/>
      <c r="S5" s="86" t="s">
        <v>8</v>
      </c>
    </row>
    <row r="6" spans="1:19" ht="19.5" thickBot="1">
      <c r="A6" s="87"/>
      <c r="B6" s="87"/>
      <c r="C6" s="87"/>
      <c r="D6" s="95" t="s">
        <v>0</v>
      </c>
      <c r="E6" s="96"/>
      <c r="F6" s="37">
        <v>2015</v>
      </c>
      <c r="G6" s="27">
        <v>2016</v>
      </c>
      <c r="H6" s="39">
        <v>2017</v>
      </c>
      <c r="I6" s="27">
        <v>2018</v>
      </c>
      <c r="J6" s="39">
        <v>2019</v>
      </c>
      <c r="K6" s="39">
        <v>2020</v>
      </c>
      <c r="L6" s="99" t="s">
        <v>2</v>
      </c>
      <c r="M6" s="43">
        <v>2015</v>
      </c>
      <c r="N6" s="44">
        <v>2016</v>
      </c>
      <c r="O6" s="43">
        <v>2017</v>
      </c>
      <c r="P6" s="43">
        <v>2018</v>
      </c>
      <c r="Q6" s="43">
        <v>2019</v>
      </c>
      <c r="R6" s="43">
        <v>2020</v>
      </c>
      <c r="S6" s="87"/>
    </row>
    <row r="7" spans="1:19" ht="39.75" customHeight="1" thickBot="1">
      <c r="A7" s="88"/>
      <c r="B7" s="88"/>
      <c r="C7" s="88"/>
      <c r="D7" s="97"/>
      <c r="E7" s="98"/>
      <c r="F7" s="38" t="s">
        <v>1</v>
      </c>
      <c r="G7" s="38" t="s">
        <v>1</v>
      </c>
      <c r="H7" s="40" t="s">
        <v>1</v>
      </c>
      <c r="I7" s="38" t="s">
        <v>1</v>
      </c>
      <c r="J7" s="40" t="s">
        <v>1</v>
      </c>
      <c r="K7" s="40" t="s">
        <v>1</v>
      </c>
      <c r="L7" s="100"/>
      <c r="M7" s="38" t="s">
        <v>1</v>
      </c>
      <c r="N7" s="38" t="s">
        <v>1</v>
      </c>
      <c r="O7" s="40" t="s">
        <v>1</v>
      </c>
      <c r="P7" s="38" t="s">
        <v>1</v>
      </c>
      <c r="Q7" s="38" t="s">
        <v>1</v>
      </c>
      <c r="R7" s="38" t="s">
        <v>1</v>
      </c>
      <c r="S7" s="88"/>
    </row>
    <row r="8" spans="1:19" ht="21.75" customHeight="1" thickBot="1">
      <c r="A8" s="40">
        <v>1</v>
      </c>
      <c r="B8" s="38">
        <v>2</v>
      </c>
      <c r="C8" s="41">
        <v>3</v>
      </c>
      <c r="D8" s="38">
        <v>4</v>
      </c>
      <c r="E8" s="41">
        <v>5</v>
      </c>
      <c r="F8" s="38">
        <v>6</v>
      </c>
      <c r="G8" s="41">
        <v>7</v>
      </c>
      <c r="H8" s="38">
        <v>8</v>
      </c>
      <c r="I8" s="41">
        <v>7</v>
      </c>
      <c r="J8" s="38">
        <v>8</v>
      </c>
      <c r="K8" s="38">
        <v>9</v>
      </c>
      <c r="L8" s="41">
        <v>10</v>
      </c>
      <c r="M8" s="38">
        <v>11</v>
      </c>
      <c r="N8" s="41">
        <v>12</v>
      </c>
      <c r="O8" s="38">
        <v>13</v>
      </c>
      <c r="P8" s="42">
        <v>14</v>
      </c>
      <c r="Q8" s="42">
        <v>15</v>
      </c>
      <c r="R8" s="42">
        <v>16</v>
      </c>
      <c r="S8" s="42">
        <v>17</v>
      </c>
    </row>
    <row r="9" spans="1:22" ht="28.5" customHeight="1">
      <c r="A9" s="89" t="s">
        <v>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  <c r="V9" s="2"/>
    </row>
    <row r="10" spans="1:22" ht="38.25" customHeight="1">
      <c r="A10" s="25">
        <v>1</v>
      </c>
      <c r="B10" s="64" t="s">
        <v>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85"/>
      <c r="Q10" s="85"/>
      <c r="R10" s="85"/>
      <c r="S10" s="68"/>
      <c r="V10" s="2"/>
    </row>
    <row r="11" spans="1:19" ht="42" customHeight="1">
      <c r="A11" s="82" t="s">
        <v>6</v>
      </c>
      <c r="B11" s="65" t="s">
        <v>73</v>
      </c>
      <c r="C11" s="64" t="s">
        <v>77</v>
      </c>
      <c r="D11" s="4" t="s">
        <v>12</v>
      </c>
      <c r="E11" s="46">
        <f>SUM(F11:K11)</f>
        <v>167945.27000000002</v>
      </c>
      <c r="F11" s="46">
        <f aca="true" t="shared" si="0" ref="F11:K11">F13+F14</f>
        <v>23615.09</v>
      </c>
      <c r="G11" s="46">
        <f t="shared" si="0"/>
        <v>29100.02</v>
      </c>
      <c r="H11" s="46">
        <f t="shared" si="0"/>
        <v>28807.54</v>
      </c>
      <c r="I11" s="46">
        <f t="shared" si="0"/>
        <v>28807.54</v>
      </c>
      <c r="J11" s="46">
        <f t="shared" si="0"/>
        <v>28807.54</v>
      </c>
      <c r="K11" s="46">
        <f t="shared" si="0"/>
        <v>28807.54</v>
      </c>
      <c r="L11" s="65" t="s">
        <v>16</v>
      </c>
      <c r="M11" s="64">
        <v>100</v>
      </c>
      <c r="N11" s="64">
        <v>100</v>
      </c>
      <c r="O11" s="64">
        <v>100</v>
      </c>
      <c r="P11" s="64">
        <v>100</v>
      </c>
      <c r="Q11" s="64">
        <v>100</v>
      </c>
      <c r="R11" s="64">
        <v>100</v>
      </c>
      <c r="S11" s="68" t="s">
        <v>20</v>
      </c>
    </row>
    <row r="12" spans="1:19" ht="48" customHeight="1">
      <c r="A12" s="82"/>
      <c r="B12" s="65"/>
      <c r="C12" s="64"/>
      <c r="D12" s="4" t="s">
        <v>3</v>
      </c>
      <c r="E12" s="46"/>
      <c r="F12" s="46"/>
      <c r="G12" s="46"/>
      <c r="H12" s="46"/>
      <c r="I12" s="46"/>
      <c r="J12" s="46"/>
      <c r="K12" s="46"/>
      <c r="L12" s="65"/>
      <c r="M12" s="64"/>
      <c r="N12" s="64"/>
      <c r="O12" s="64"/>
      <c r="P12" s="64"/>
      <c r="Q12" s="64"/>
      <c r="R12" s="64"/>
      <c r="S12" s="68"/>
    </row>
    <row r="13" spans="1:19" ht="39" customHeight="1">
      <c r="A13" s="82"/>
      <c r="B13" s="65"/>
      <c r="C13" s="64"/>
      <c r="D13" s="4" t="s">
        <v>13</v>
      </c>
      <c r="E13" s="46">
        <f>SUM(F13:K13)</f>
        <v>167945.27000000002</v>
      </c>
      <c r="F13" s="46">
        <v>23615.09</v>
      </c>
      <c r="G13" s="46">
        <v>29100.02</v>
      </c>
      <c r="H13" s="46">
        <v>28807.54</v>
      </c>
      <c r="I13" s="46">
        <v>28807.54</v>
      </c>
      <c r="J13" s="46">
        <v>28807.54</v>
      </c>
      <c r="K13" s="46">
        <v>28807.54</v>
      </c>
      <c r="L13" s="65" t="s">
        <v>17</v>
      </c>
      <c r="M13" s="64">
        <v>100</v>
      </c>
      <c r="N13" s="64">
        <v>100</v>
      </c>
      <c r="O13" s="64">
        <v>100</v>
      </c>
      <c r="P13" s="64">
        <v>100</v>
      </c>
      <c r="Q13" s="64">
        <v>100</v>
      </c>
      <c r="R13" s="64">
        <v>100</v>
      </c>
      <c r="S13" s="68"/>
    </row>
    <row r="14" spans="1:19" ht="42.75" customHeight="1">
      <c r="A14" s="82"/>
      <c r="B14" s="65"/>
      <c r="C14" s="64"/>
      <c r="D14" s="4" t="s">
        <v>14</v>
      </c>
      <c r="E14" s="46">
        <f>SUM(F14:H14)</f>
        <v>0</v>
      </c>
      <c r="F14" s="46"/>
      <c r="G14" s="46"/>
      <c r="H14" s="46"/>
      <c r="I14" s="46"/>
      <c r="J14" s="46"/>
      <c r="K14" s="46"/>
      <c r="L14" s="65"/>
      <c r="M14" s="64"/>
      <c r="N14" s="64"/>
      <c r="O14" s="64"/>
      <c r="P14" s="64"/>
      <c r="Q14" s="64"/>
      <c r="R14" s="64"/>
      <c r="S14" s="68"/>
    </row>
    <row r="15" spans="1:19" ht="78.75" customHeight="1">
      <c r="A15" s="82"/>
      <c r="B15" s="65"/>
      <c r="C15" s="64"/>
      <c r="D15" s="4" t="s">
        <v>15</v>
      </c>
      <c r="E15" s="46">
        <f>SUM(F15:H15)</f>
        <v>0</v>
      </c>
      <c r="F15" s="46"/>
      <c r="G15" s="46"/>
      <c r="H15" s="46"/>
      <c r="I15" s="46"/>
      <c r="J15" s="46"/>
      <c r="K15" s="46"/>
      <c r="L15" s="65"/>
      <c r="M15" s="64"/>
      <c r="N15" s="64"/>
      <c r="O15" s="64"/>
      <c r="P15" s="64"/>
      <c r="Q15" s="64"/>
      <c r="R15" s="64"/>
      <c r="S15" s="68"/>
    </row>
    <row r="16" spans="1:19" ht="30" customHeight="1">
      <c r="A16" s="82" t="s">
        <v>18</v>
      </c>
      <c r="B16" s="65" t="s">
        <v>19</v>
      </c>
      <c r="C16" s="64" t="s">
        <v>77</v>
      </c>
      <c r="D16" s="4" t="s">
        <v>12</v>
      </c>
      <c r="E16" s="46">
        <f>SUM(F16:K16)</f>
        <v>4450.1</v>
      </c>
      <c r="F16" s="46">
        <f aca="true" t="shared" si="1" ref="F16:K16">SUM(F18:F20)</f>
        <v>622</v>
      </c>
      <c r="G16" s="46">
        <f t="shared" si="1"/>
        <v>684.9</v>
      </c>
      <c r="H16" s="46">
        <f t="shared" si="1"/>
        <v>785.8</v>
      </c>
      <c r="I16" s="46">
        <f t="shared" si="1"/>
        <v>785.8</v>
      </c>
      <c r="J16" s="46">
        <f t="shared" si="1"/>
        <v>785.8</v>
      </c>
      <c r="K16" s="46">
        <f t="shared" si="1"/>
        <v>785.8</v>
      </c>
      <c r="L16" s="65" t="s">
        <v>17</v>
      </c>
      <c r="M16" s="64">
        <v>100</v>
      </c>
      <c r="N16" s="64">
        <v>100</v>
      </c>
      <c r="O16" s="64">
        <v>100</v>
      </c>
      <c r="P16" s="64">
        <v>100</v>
      </c>
      <c r="Q16" s="64">
        <v>100</v>
      </c>
      <c r="R16" s="64">
        <v>100</v>
      </c>
      <c r="S16" s="68" t="s">
        <v>21</v>
      </c>
    </row>
    <row r="17" spans="1:19" ht="30" customHeight="1">
      <c r="A17" s="82"/>
      <c r="B17" s="65"/>
      <c r="C17" s="64"/>
      <c r="D17" s="4" t="s">
        <v>3</v>
      </c>
      <c r="E17" s="46"/>
      <c r="F17" s="46"/>
      <c r="G17" s="46"/>
      <c r="H17" s="46"/>
      <c r="I17" s="46"/>
      <c r="J17" s="46"/>
      <c r="K17" s="46"/>
      <c r="L17" s="65"/>
      <c r="M17" s="64"/>
      <c r="N17" s="64"/>
      <c r="O17" s="64"/>
      <c r="P17" s="64"/>
      <c r="Q17" s="64"/>
      <c r="R17" s="64"/>
      <c r="S17" s="68"/>
    </row>
    <row r="18" spans="1:19" ht="30" customHeight="1">
      <c r="A18" s="82"/>
      <c r="B18" s="65"/>
      <c r="C18" s="64"/>
      <c r="D18" s="4" t="s">
        <v>13</v>
      </c>
      <c r="E18" s="46">
        <f>SUM(F18:H18)</f>
        <v>0</v>
      </c>
      <c r="F18" s="46"/>
      <c r="G18" s="46"/>
      <c r="H18" s="46"/>
      <c r="I18" s="46"/>
      <c r="J18" s="46"/>
      <c r="K18" s="46"/>
      <c r="L18" s="65"/>
      <c r="M18" s="64"/>
      <c r="N18" s="64"/>
      <c r="O18" s="64"/>
      <c r="P18" s="64"/>
      <c r="Q18" s="64"/>
      <c r="R18" s="64"/>
      <c r="S18" s="68"/>
    </row>
    <row r="19" spans="1:19" ht="30" customHeight="1">
      <c r="A19" s="82"/>
      <c r="B19" s="65"/>
      <c r="C19" s="64"/>
      <c r="D19" s="4" t="s">
        <v>14</v>
      </c>
      <c r="E19" s="46">
        <f>SUM(F19:H19)</f>
        <v>0</v>
      </c>
      <c r="F19" s="46"/>
      <c r="G19" s="46"/>
      <c r="H19" s="46"/>
      <c r="I19" s="46"/>
      <c r="J19" s="46"/>
      <c r="K19" s="46"/>
      <c r="L19" s="65"/>
      <c r="M19" s="64"/>
      <c r="N19" s="64"/>
      <c r="O19" s="64"/>
      <c r="P19" s="64"/>
      <c r="Q19" s="64"/>
      <c r="R19" s="64"/>
      <c r="S19" s="68"/>
    </row>
    <row r="20" spans="1:19" ht="39.75" customHeight="1">
      <c r="A20" s="82"/>
      <c r="B20" s="65"/>
      <c r="C20" s="64"/>
      <c r="D20" s="4" t="s">
        <v>15</v>
      </c>
      <c r="E20" s="46">
        <f>SUM(F20:K20)</f>
        <v>4450.1</v>
      </c>
      <c r="F20" s="46">
        <v>622</v>
      </c>
      <c r="G20" s="46">
        <v>684.9</v>
      </c>
      <c r="H20" s="46">
        <v>785.8</v>
      </c>
      <c r="I20" s="46">
        <v>785.8</v>
      </c>
      <c r="J20" s="46">
        <v>785.8</v>
      </c>
      <c r="K20" s="46">
        <v>785.8</v>
      </c>
      <c r="L20" s="65"/>
      <c r="M20" s="64"/>
      <c r="N20" s="64"/>
      <c r="O20" s="64"/>
      <c r="P20" s="64"/>
      <c r="Q20" s="64"/>
      <c r="R20" s="64"/>
      <c r="S20" s="68"/>
    </row>
    <row r="21" spans="1:19" ht="30" customHeight="1">
      <c r="A21" s="82" t="s">
        <v>22</v>
      </c>
      <c r="B21" s="65" t="s">
        <v>25</v>
      </c>
      <c r="C21" s="64" t="s">
        <v>77</v>
      </c>
      <c r="D21" s="4" t="s">
        <v>12</v>
      </c>
      <c r="E21" s="46">
        <f>SUM(F21:K21)</f>
        <v>1638.8000000000002</v>
      </c>
      <c r="F21" s="46">
        <f aca="true" t="shared" si="2" ref="F21:K21">SUM(F23:F25)</f>
        <v>281.8</v>
      </c>
      <c r="G21" s="46">
        <f t="shared" si="2"/>
        <v>291.4</v>
      </c>
      <c r="H21" s="46">
        <f t="shared" si="2"/>
        <v>266.4</v>
      </c>
      <c r="I21" s="46">
        <f t="shared" si="2"/>
        <v>266.4</v>
      </c>
      <c r="J21" s="46">
        <f t="shared" si="2"/>
        <v>266.4</v>
      </c>
      <c r="K21" s="46">
        <f t="shared" si="2"/>
        <v>266.4</v>
      </c>
      <c r="L21" s="65" t="s">
        <v>17</v>
      </c>
      <c r="M21" s="64">
        <v>100</v>
      </c>
      <c r="N21" s="64">
        <v>100</v>
      </c>
      <c r="O21" s="64">
        <v>100</v>
      </c>
      <c r="P21" s="64">
        <v>100</v>
      </c>
      <c r="Q21" s="64">
        <v>100</v>
      </c>
      <c r="R21" s="64">
        <v>100</v>
      </c>
      <c r="S21" s="68" t="s">
        <v>52</v>
      </c>
    </row>
    <row r="22" spans="1:19" ht="30" customHeight="1">
      <c r="A22" s="82"/>
      <c r="B22" s="65"/>
      <c r="C22" s="64"/>
      <c r="D22" s="4" t="s">
        <v>3</v>
      </c>
      <c r="E22" s="46"/>
      <c r="F22" s="46"/>
      <c r="G22" s="46"/>
      <c r="H22" s="46"/>
      <c r="I22" s="46"/>
      <c r="J22" s="46"/>
      <c r="K22" s="46"/>
      <c r="L22" s="65"/>
      <c r="M22" s="64"/>
      <c r="N22" s="64"/>
      <c r="O22" s="64"/>
      <c r="P22" s="64"/>
      <c r="Q22" s="64"/>
      <c r="R22" s="64"/>
      <c r="S22" s="68"/>
    </row>
    <row r="23" spans="1:19" ht="30" customHeight="1">
      <c r="A23" s="82"/>
      <c r="B23" s="65"/>
      <c r="C23" s="64"/>
      <c r="D23" s="4" t="s">
        <v>13</v>
      </c>
      <c r="E23" s="46">
        <f>SUM(F23:H23)</f>
        <v>0</v>
      </c>
      <c r="F23" s="46"/>
      <c r="G23" s="46"/>
      <c r="H23" s="46"/>
      <c r="I23" s="46"/>
      <c r="J23" s="46"/>
      <c r="K23" s="46"/>
      <c r="L23" s="65"/>
      <c r="M23" s="64"/>
      <c r="N23" s="64"/>
      <c r="O23" s="64"/>
      <c r="P23" s="64"/>
      <c r="Q23" s="64"/>
      <c r="R23" s="64"/>
      <c r="S23" s="68"/>
    </row>
    <row r="24" spans="1:19" ht="35.25" customHeight="1">
      <c r="A24" s="82"/>
      <c r="B24" s="65"/>
      <c r="C24" s="64"/>
      <c r="D24" s="4" t="s">
        <v>14</v>
      </c>
      <c r="E24" s="46">
        <f>SUM(F24:H24)</f>
        <v>0</v>
      </c>
      <c r="F24" s="46"/>
      <c r="G24" s="46"/>
      <c r="H24" s="46"/>
      <c r="I24" s="46"/>
      <c r="J24" s="46"/>
      <c r="K24" s="46"/>
      <c r="L24" s="65"/>
      <c r="M24" s="64"/>
      <c r="N24" s="64"/>
      <c r="O24" s="64"/>
      <c r="P24" s="64"/>
      <c r="Q24" s="64"/>
      <c r="R24" s="64"/>
      <c r="S24" s="68"/>
    </row>
    <row r="25" spans="1:19" ht="40.5" customHeight="1">
      <c r="A25" s="82"/>
      <c r="B25" s="65"/>
      <c r="C25" s="64"/>
      <c r="D25" s="4" t="s">
        <v>15</v>
      </c>
      <c r="E25" s="46">
        <f>SUM(F25:K25)</f>
        <v>1638.8000000000002</v>
      </c>
      <c r="F25" s="46">
        <v>281.8</v>
      </c>
      <c r="G25" s="46">
        <v>291.4</v>
      </c>
      <c r="H25" s="46">
        <v>266.4</v>
      </c>
      <c r="I25" s="46">
        <v>266.4</v>
      </c>
      <c r="J25" s="46">
        <v>266.4</v>
      </c>
      <c r="K25" s="46">
        <v>266.4</v>
      </c>
      <c r="L25" s="65"/>
      <c r="M25" s="64"/>
      <c r="N25" s="64"/>
      <c r="O25" s="64"/>
      <c r="P25" s="64"/>
      <c r="Q25" s="64"/>
      <c r="R25" s="64"/>
      <c r="S25" s="68"/>
    </row>
    <row r="26" spans="1:19" ht="25.5" customHeight="1">
      <c r="A26" s="82" t="s">
        <v>24</v>
      </c>
      <c r="B26" s="65" t="s">
        <v>58</v>
      </c>
      <c r="C26" s="64" t="s">
        <v>77</v>
      </c>
      <c r="D26" s="4" t="s">
        <v>12</v>
      </c>
      <c r="E26" s="46">
        <f>SUM(F26:K26)</f>
        <v>5.13</v>
      </c>
      <c r="F26" s="46">
        <f aca="true" t="shared" si="3" ref="F26:K26">SUM(F28:F30)</f>
        <v>0</v>
      </c>
      <c r="G26" s="47">
        <f t="shared" si="3"/>
        <v>5.13</v>
      </c>
      <c r="H26" s="46">
        <f t="shared" si="3"/>
        <v>0</v>
      </c>
      <c r="I26" s="46">
        <f t="shared" si="3"/>
        <v>0</v>
      </c>
      <c r="J26" s="46">
        <f t="shared" si="3"/>
        <v>0</v>
      </c>
      <c r="K26" s="46">
        <f t="shared" si="3"/>
        <v>0</v>
      </c>
      <c r="L26" s="65" t="s">
        <v>17</v>
      </c>
      <c r="M26" s="64">
        <v>100</v>
      </c>
      <c r="N26" s="64">
        <v>100</v>
      </c>
      <c r="O26" s="64">
        <v>100</v>
      </c>
      <c r="P26" s="64">
        <v>100</v>
      </c>
      <c r="Q26" s="64">
        <v>100</v>
      </c>
      <c r="R26" s="64">
        <v>100</v>
      </c>
      <c r="S26" s="68" t="s">
        <v>23</v>
      </c>
    </row>
    <row r="27" spans="1:19" ht="25.5" customHeight="1">
      <c r="A27" s="82"/>
      <c r="B27" s="65"/>
      <c r="C27" s="64"/>
      <c r="D27" s="4" t="s">
        <v>3</v>
      </c>
      <c r="E27" s="46"/>
      <c r="F27" s="46"/>
      <c r="G27" s="46"/>
      <c r="H27" s="46"/>
      <c r="I27" s="46"/>
      <c r="J27" s="46"/>
      <c r="K27" s="46"/>
      <c r="L27" s="65"/>
      <c r="M27" s="64"/>
      <c r="N27" s="64"/>
      <c r="O27" s="64"/>
      <c r="P27" s="64"/>
      <c r="Q27" s="64"/>
      <c r="R27" s="64"/>
      <c r="S27" s="68"/>
    </row>
    <row r="28" spans="1:19" ht="25.5" customHeight="1">
      <c r="A28" s="82"/>
      <c r="B28" s="65"/>
      <c r="C28" s="64"/>
      <c r="D28" s="4" t="s">
        <v>13</v>
      </c>
      <c r="E28" s="46">
        <f>SUM(F28:H28)</f>
        <v>0</v>
      </c>
      <c r="F28" s="46"/>
      <c r="G28" s="46"/>
      <c r="H28" s="46"/>
      <c r="I28" s="46"/>
      <c r="J28" s="46"/>
      <c r="K28" s="46"/>
      <c r="L28" s="65"/>
      <c r="M28" s="64"/>
      <c r="N28" s="64"/>
      <c r="O28" s="64"/>
      <c r="P28" s="64"/>
      <c r="Q28" s="64"/>
      <c r="R28" s="64"/>
      <c r="S28" s="68"/>
    </row>
    <row r="29" spans="1:19" ht="25.5" customHeight="1">
      <c r="A29" s="82"/>
      <c r="B29" s="65"/>
      <c r="C29" s="64"/>
      <c r="D29" s="4" t="s">
        <v>14</v>
      </c>
      <c r="E29" s="46">
        <f>SUM(F29:H29)</f>
        <v>0</v>
      </c>
      <c r="F29" s="46"/>
      <c r="G29" s="46"/>
      <c r="H29" s="46"/>
      <c r="I29" s="46"/>
      <c r="J29" s="46"/>
      <c r="K29" s="46"/>
      <c r="L29" s="65"/>
      <c r="M29" s="64"/>
      <c r="N29" s="64"/>
      <c r="O29" s="64"/>
      <c r="P29" s="64"/>
      <c r="Q29" s="64"/>
      <c r="R29" s="64"/>
      <c r="S29" s="68"/>
    </row>
    <row r="30" spans="1:19" ht="32.25" customHeight="1">
      <c r="A30" s="82"/>
      <c r="B30" s="65"/>
      <c r="C30" s="64"/>
      <c r="D30" s="4" t="s">
        <v>15</v>
      </c>
      <c r="E30" s="46">
        <f>SUM(F30:K30)</f>
        <v>5.13</v>
      </c>
      <c r="F30" s="46">
        <v>0</v>
      </c>
      <c r="G30" s="46">
        <v>5.13</v>
      </c>
      <c r="H30" s="46">
        <v>0</v>
      </c>
      <c r="I30" s="46">
        <v>0</v>
      </c>
      <c r="J30" s="46">
        <v>0</v>
      </c>
      <c r="K30" s="46">
        <v>0</v>
      </c>
      <c r="L30" s="65"/>
      <c r="M30" s="64"/>
      <c r="N30" s="64"/>
      <c r="O30" s="64"/>
      <c r="P30" s="64"/>
      <c r="Q30" s="64"/>
      <c r="R30" s="64"/>
      <c r="S30" s="68"/>
    </row>
    <row r="31" spans="1:19" ht="30" customHeight="1">
      <c r="A31" s="82" t="s">
        <v>27</v>
      </c>
      <c r="B31" s="65" t="s">
        <v>47</v>
      </c>
      <c r="C31" s="64" t="s">
        <v>77</v>
      </c>
      <c r="D31" s="4" t="s">
        <v>12</v>
      </c>
      <c r="E31" s="46">
        <f>SUM(F31:K31)</f>
        <v>487.5</v>
      </c>
      <c r="F31" s="46">
        <f aca="true" t="shared" si="4" ref="F31:K31">SUM(F33:F35)</f>
        <v>75</v>
      </c>
      <c r="G31" s="46">
        <f t="shared" si="4"/>
        <v>82.5</v>
      </c>
      <c r="H31" s="46">
        <f t="shared" si="4"/>
        <v>82.5</v>
      </c>
      <c r="I31" s="46">
        <f t="shared" si="4"/>
        <v>82.5</v>
      </c>
      <c r="J31" s="46">
        <f t="shared" si="4"/>
        <v>82.5</v>
      </c>
      <c r="K31" s="46">
        <f t="shared" si="4"/>
        <v>82.5</v>
      </c>
      <c r="L31" s="65" t="s">
        <v>17</v>
      </c>
      <c r="M31" s="64">
        <v>100</v>
      </c>
      <c r="N31" s="64">
        <v>100</v>
      </c>
      <c r="O31" s="64">
        <v>100</v>
      </c>
      <c r="P31" s="64">
        <v>100</v>
      </c>
      <c r="Q31" s="64">
        <v>100</v>
      </c>
      <c r="R31" s="64">
        <v>100</v>
      </c>
      <c r="S31" s="68" t="s">
        <v>53</v>
      </c>
    </row>
    <row r="32" spans="1:19" ht="30" customHeight="1">
      <c r="A32" s="82"/>
      <c r="B32" s="65"/>
      <c r="C32" s="64"/>
      <c r="D32" s="4" t="s">
        <v>3</v>
      </c>
      <c r="E32" s="46"/>
      <c r="F32" s="46"/>
      <c r="G32" s="46"/>
      <c r="H32" s="46"/>
      <c r="I32" s="46"/>
      <c r="J32" s="46"/>
      <c r="K32" s="46"/>
      <c r="L32" s="65"/>
      <c r="M32" s="64"/>
      <c r="N32" s="64"/>
      <c r="O32" s="64"/>
      <c r="P32" s="64"/>
      <c r="Q32" s="64"/>
      <c r="R32" s="64"/>
      <c r="S32" s="68"/>
    </row>
    <row r="33" spans="1:19" ht="30.75" customHeight="1">
      <c r="A33" s="82"/>
      <c r="B33" s="65"/>
      <c r="C33" s="64"/>
      <c r="D33" s="4" t="s">
        <v>13</v>
      </c>
      <c r="E33" s="46">
        <f>SUM(F33:H33)</f>
        <v>0</v>
      </c>
      <c r="F33" s="46"/>
      <c r="G33" s="46"/>
      <c r="H33" s="46"/>
      <c r="I33" s="46"/>
      <c r="J33" s="46"/>
      <c r="K33" s="46"/>
      <c r="L33" s="65"/>
      <c r="M33" s="64"/>
      <c r="N33" s="64"/>
      <c r="O33" s="64"/>
      <c r="P33" s="64"/>
      <c r="Q33" s="64"/>
      <c r="R33" s="64"/>
      <c r="S33" s="68"/>
    </row>
    <row r="34" spans="1:19" ht="32.25" customHeight="1">
      <c r="A34" s="82"/>
      <c r="B34" s="65"/>
      <c r="C34" s="64"/>
      <c r="D34" s="4" t="s">
        <v>14</v>
      </c>
      <c r="E34" s="46">
        <f>SUM(F34:K34)</f>
        <v>487.5</v>
      </c>
      <c r="F34" s="46">
        <v>75</v>
      </c>
      <c r="G34" s="46">
        <v>82.5</v>
      </c>
      <c r="H34" s="46">
        <v>82.5</v>
      </c>
      <c r="I34" s="46">
        <v>82.5</v>
      </c>
      <c r="J34" s="46">
        <v>82.5</v>
      </c>
      <c r="K34" s="46">
        <v>82.5</v>
      </c>
      <c r="L34" s="65"/>
      <c r="M34" s="64"/>
      <c r="N34" s="64"/>
      <c r="O34" s="64"/>
      <c r="P34" s="64"/>
      <c r="Q34" s="64"/>
      <c r="R34" s="64"/>
      <c r="S34" s="68"/>
    </row>
    <row r="35" spans="1:19" ht="30" customHeight="1">
      <c r="A35" s="82"/>
      <c r="B35" s="65"/>
      <c r="C35" s="64"/>
      <c r="D35" s="4" t="s">
        <v>15</v>
      </c>
      <c r="E35" s="46">
        <f>SUM(F35:H35)</f>
        <v>0</v>
      </c>
      <c r="F35" s="46"/>
      <c r="G35" s="46"/>
      <c r="H35" s="46"/>
      <c r="I35" s="46"/>
      <c r="J35" s="46"/>
      <c r="K35" s="46"/>
      <c r="L35" s="65"/>
      <c r="M35" s="64"/>
      <c r="N35" s="64"/>
      <c r="O35" s="64"/>
      <c r="P35" s="64"/>
      <c r="Q35" s="64"/>
      <c r="R35" s="64"/>
      <c r="S35" s="68"/>
    </row>
    <row r="36" spans="1:19" ht="18.75">
      <c r="A36" s="82" t="s">
        <v>28</v>
      </c>
      <c r="B36" s="65" t="s">
        <v>48</v>
      </c>
      <c r="C36" s="69" t="s">
        <v>77</v>
      </c>
      <c r="D36" s="4" t="s">
        <v>12</v>
      </c>
      <c r="E36" s="46">
        <f>SUM(F36:K36)</f>
        <v>5286</v>
      </c>
      <c r="F36" s="46">
        <f aca="true" t="shared" si="5" ref="F36:K36">SUM(F38:F40)</f>
        <v>881</v>
      </c>
      <c r="G36" s="46">
        <f t="shared" si="5"/>
        <v>881</v>
      </c>
      <c r="H36" s="46">
        <f t="shared" si="5"/>
        <v>881</v>
      </c>
      <c r="I36" s="46">
        <f t="shared" si="5"/>
        <v>881</v>
      </c>
      <c r="J36" s="46">
        <f t="shared" si="5"/>
        <v>881</v>
      </c>
      <c r="K36" s="46">
        <f t="shared" si="5"/>
        <v>881</v>
      </c>
      <c r="L36" s="65" t="s">
        <v>17</v>
      </c>
      <c r="M36" s="64">
        <v>100</v>
      </c>
      <c r="N36" s="64">
        <v>100</v>
      </c>
      <c r="O36" s="64">
        <v>100</v>
      </c>
      <c r="P36" s="64">
        <v>100</v>
      </c>
      <c r="Q36" s="64">
        <v>100</v>
      </c>
      <c r="R36" s="64">
        <v>100</v>
      </c>
      <c r="S36" s="68" t="s">
        <v>54</v>
      </c>
    </row>
    <row r="37" spans="1:19" ht="18.75">
      <c r="A37" s="82"/>
      <c r="B37" s="65"/>
      <c r="C37" s="70"/>
      <c r="D37" s="4" t="s">
        <v>3</v>
      </c>
      <c r="E37" s="46"/>
      <c r="F37" s="46"/>
      <c r="G37" s="46"/>
      <c r="H37" s="46"/>
      <c r="I37" s="46"/>
      <c r="J37" s="46"/>
      <c r="K37" s="46"/>
      <c r="L37" s="65"/>
      <c r="M37" s="64"/>
      <c r="N37" s="64"/>
      <c r="O37" s="64"/>
      <c r="P37" s="64"/>
      <c r="Q37" s="64"/>
      <c r="R37" s="64"/>
      <c r="S37" s="68"/>
    </row>
    <row r="38" spans="1:19" ht="24.75" customHeight="1">
      <c r="A38" s="82"/>
      <c r="B38" s="65"/>
      <c r="C38" s="70"/>
      <c r="D38" s="4" t="s">
        <v>13</v>
      </c>
      <c r="E38" s="46">
        <f>SUM(F38:H38)</f>
        <v>0</v>
      </c>
      <c r="F38" s="46"/>
      <c r="G38" s="46"/>
      <c r="H38" s="46"/>
      <c r="I38" s="46"/>
      <c r="J38" s="46"/>
      <c r="K38" s="46"/>
      <c r="L38" s="65"/>
      <c r="M38" s="64"/>
      <c r="N38" s="64"/>
      <c r="O38" s="64"/>
      <c r="P38" s="64"/>
      <c r="Q38" s="64"/>
      <c r="R38" s="64"/>
      <c r="S38" s="68"/>
    </row>
    <row r="39" spans="1:19" ht="33" customHeight="1">
      <c r="A39" s="82"/>
      <c r="B39" s="65"/>
      <c r="C39" s="70"/>
      <c r="D39" s="4" t="s">
        <v>14</v>
      </c>
      <c r="E39" s="46">
        <f>SUM(F39:K39)</f>
        <v>5286</v>
      </c>
      <c r="F39" s="46">
        <v>881</v>
      </c>
      <c r="G39" s="46">
        <v>881</v>
      </c>
      <c r="H39" s="46">
        <v>881</v>
      </c>
      <c r="I39" s="46">
        <v>881</v>
      </c>
      <c r="J39" s="46">
        <v>881</v>
      </c>
      <c r="K39" s="46">
        <v>881</v>
      </c>
      <c r="L39" s="65"/>
      <c r="M39" s="64"/>
      <c r="N39" s="64"/>
      <c r="O39" s="64"/>
      <c r="P39" s="64"/>
      <c r="Q39" s="64"/>
      <c r="R39" s="64"/>
      <c r="S39" s="68"/>
    </row>
    <row r="40" spans="1:19" ht="51" customHeight="1">
      <c r="A40" s="83"/>
      <c r="B40" s="65"/>
      <c r="C40" s="71"/>
      <c r="D40" s="4" t="s">
        <v>15</v>
      </c>
      <c r="E40" s="46">
        <f aca="true" t="shared" si="6" ref="E40:E45">SUM(F40:K40)</f>
        <v>0</v>
      </c>
      <c r="F40" s="46"/>
      <c r="G40" s="46"/>
      <c r="H40" s="46"/>
      <c r="I40" s="46"/>
      <c r="J40" s="46"/>
      <c r="K40" s="46"/>
      <c r="L40" s="65"/>
      <c r="M40" s="64"/>
      <c r="N40" s="64"/>
      <c r="O40" s="64"/>
      <c r="P40" s="64"/>
      <c r="Q40" s="64"/>
      <c r="R40" s="64"/>
      <c r="S40" s="68"/>
    </row>
    <row r="41" spans="1:19" ht="36.75" customHeight="1">
      <c r="A41" s="83" t="s">
        <v>59</v>
      </c>
      <c r="B41" s="61" t="s">
        <v>61</v>
      </c>
      <c r="C41" s="69"/>
      <c r="D41" s="4" t="s">
        <v>12</v>
      </c>
      <c r="E41" s="46">
        <f t="shared" si="6"/>
        <v>4405</v>
      </c>
      <c r="F41" s="46">
        <f aca="true" t="shared" si="7" ref="F41:K41">SUM(F42:F45)</f>
        <v>0</v>
      </c>
      <c r="G41" s="46">
        <f t="shared" si="7"/>
        <v>881</v>
      </c>
      <c r="H41" s="46">
        <f t="shared" si="7"/>
        <v>881</v>
      </c>
      <c r="I41" s="46">
        <f t="shared" si="7"/>
        <v>881</v>
      </c>
      <c r="J41" s="46">
        <f t="shared" si="7"/>
        <v>881</v>
      </c>
      <c r="K41" s="46">
        <f t="shared" si="7"/>
        <v>881</v>
      </c>
      <c r="L41" s="61" t="s">
        <v>17</v>
      </c>
      <c r="M41" s="69">
        <v>100</v>
      </c>
      <c r="N41" s="69">
        <v>100</v>
      </c>
      <c r="O41" s="69">
        <v>100</v>
      </c>
      <c r="P41" s="69">
        <v>100</v>
      </c>
      <c r="Q41" s="69">
        <v>100</v>
      </c>
      <c r="R41" s="69">
        <v>100</v>
      </c>
      <c r="S41" s="72" t="s">
        <v>63</v>
      </c>
    </row>
    <row r="42" spans="1:19" ht="51" customHeight="1">
      <c r="A42" s="102"/>
      <c r="B42" s="62"/>
      <c r="C42" s="70"/>
      <c r="D42" s="4" t="s">
        <v>3</v>
      </c>
      <c r="E42" s="46">
        <f t="shared" si="6"/>
        <v>0</v>
      </c>
      <c r="F42" s="46"/>
      <c r="G42" s="46"/>
      <c r="H42" s="46"/>
      <c r="I42" s="46"/>
      <c r="J42" s="46"/>
      <c r="K42" s="46"/>
      <c r="L42" s="62"/>
      <c r="M42" s="70"/>
      <c r="N42" s="70"/>
      <c r="O42" s="70"/>
      <c r="P42" s="70"/>
      <c r="Q42" s="70"/>
      <c r="R42" s="70"/>
      <c r="S42" s="73"/>
    </row>
    <row r="43" spans="1:19" ht="39.75" customHeight="1">
      <c r="A43" s="102"/>
      <c r="B43" s="62"/>
      <c r="C43" s="70"/>
      <c r="D43" s="4" t="s">
        <v>13</v>
      </c>
      <c r="E43" s="46">
        <f t="shared" si="6"/>
        <v>0</v>
      </c>
      <c r="F43" s="46"/>
      <c r="G43" s="46"/>
      <c r="H43" s="46"/>
      <c r="I43" s="46"/>
      <c r="J43" s="46"/>
      <c r="K43" s="46"/>
      <c r="L43" s="62"/>
      <c r="M43" s="70"/>
      <c r="N43" s="70"/>
      <c r="O43" s="70"/>
      <c r="P43" s="70"/>
      <c r="Q43" s="70"/>
      <c r="R43" s="70"/>
      <c r="S43" s="73"/>
    </row>
    <row r="44" spans="1:19" ht="69" customHeight="1">
      <c r="A44" s="102"/>
      <c r="B44" s="62"/>
      <c r="C44" s="70"/>
      <c r="D44" s="4" t="s">
        <v>14</v>
      </c>
      <c r="E44" s="46">
        <f t="shared" si="6"/>
        <v>4405</v>
      </c>
      <c r="F44" s="46">
        <v>0</v>
      </c>
      <c r="G44" s="46">
        <v>881</v>
      </c>
      <c r="H44" s="46">
        <v>881</v>
      </c>
      <c r="I44" s="46">
        <v>881</v>
      </c>
      <c r="J44" s="46">
        <v>881</v>
      </c>
      <c r="K44" s="46">
        <v>881</v>
      </c>
      <c r="L44" s="62"/>
      <c r="M44" s="70"/>
      <c r="N44" s="70"/>
      <c r="O44" s="70"/>
      <c r="P44" s="70"/>
      <c r="Q44" s="70"/>
      <c r="R44" s="70"/>
      <c r="S44" s="73"/>
    </row>
    <row r="45" spans="1:19" ht="134.25" customHeight="1">
      <c r="A45" s="103"/>
      <c r="B45" s="63"/>
      <c r="C45" s="71"/>
      <c r="D45" s="4" t="s">
        <v>15</v>
      </c>
      <c r="E45" s="46">
        <f t="shared" si="6"/>
        <v>0</v>
      </c>
      <c r="F45" s="46"/>
      <c r="G45" s="46"/>
      <c r="H45" s="46"/>
      <c r="I45" s="46"/>
      <c r="J45" s="46"/>
      <c r="K45" s="46"/>
      <c r="L45" s="63"/>
      <c r="M45" s="71"/>
      <c r="N45" s="71"/>
      <c r="O45" s="71"/>
      <c r="P45" s="71"/>
      <c r="Q45" s="71"/>
      <c r="R45" s="71"/>
      <c r="S45" s="74"/>
    </row>
    <row r="46" spans="1:19" ht="34.5" customHeight="1">
      <c r="A46" s="83" t="s">
        <v>74</v>
      </c>
      <c r="B46" s="61" t="s">
        <v>62</v>
      </c>
      <c r="C46" s="69"/>
      <c r="D46" s="4" t="s">
        <v>12</v>
      </c>
      <c r="E46" s="46">
        <f>SUM(F46:K46)</f>
        <v>110</v>
      </c>
      <c r="F46" s="46">
        <f aca="true" t="shared" si="8" ref="F46:K46">SUM(F47:F50)</f>
        <v>0</v>
      </c>
      <c r="G46" s="46">
        <f t="shared" si="8"/>
        <v>22</v>
      </c>
      <c r="H46" s="46">
        <f t="shared" si="8"/>
        <v>22</v>
      </c>
      <c r="I46" s="46">
        <f t="shared" si="8"/>
        <v>22</v>
      </c>
      <c r="J46" s="46">
        <f t="shared" si="8"/>
        <v>22</v>
      </c>
      <c r="K46" s="46">
        <f t="shared" si="8"/>
        <v>22</v>
      </c>
      <c r="L46" s="61" t="s">
        <v>17</v>
      </c>
      <c r="M46" s="69">
        <v>100</v>
      </c>
      <c r="N46" s="69">
        <v>100</v>
      </c>
      <c r="O46" s="69">
        <v>100</v>
      </c>
      <c r="P46" s="69">
        <v>100</v>
      </c>
      <c r="Q46" s="69">
        <v>100</v>
      </c>
      <c r="R46" s="69">
        <v>100</v>
      </c>
      <c r="S46" s="72" t="s">
        <v>64</v>
      </c>
    </row>
    <row r="47" spans="1:19" ht="39" customHeight="1">
      <c r="A47" s="102"/>
      <c r="B47" s="62"/>
      <c r="C47" s="70"/>
      <c r="D47" s="4" t="s">
        <v>3</v>
      </c>
      <c r="E47" s="46"/>
      <c r="F47" s="46"/>
      <c r="G47" s="46"/>
      <c r="H47" s="46"/>
      <c r="I47" s="46"/>
      <c r="J47" s="46"/>
      <c r="K47" s="46"/>
      <c r="L47" s="62"/>
      <c r="M47" s="70"/>
      <c r="N47" s="70"/>
      <c r="O47" s="70"/>
      <c r="P47" s="70"/>
      <c r="Q47" s="70"/>
      <c r="R47" s="70"/>
      <c r="S47" s="73"/>
    </row>
    <row r="48" spans="1:19" ht="45.75" customHeight="1">
      <c r="A48" s="102"/>
      <c r="B48" s="62"/>
      <c r="C48" s="70"/>
      <c r="D48" s="4" t="s">
        <v>13</v>
      </c>
      <c r="E48" s="46">
        <f>SUM(F48:K48)</f>
        <v>0</v>
      </c>
      <c r="F48" s="46"/>
      <c r="G48" s="46"/>
      <c r="H48" s="46"/>
      <c r="I48" s="46"/>
      <c r="J48" s="46"/>
      <c r="K48" s="46"/>
      <c r="L48" s="62"/>
      <c r="M48" s="70"/>
      <c r="N48" s="70"/>
      <c r="O48" s="70"/>
      <c r="P48" s="70"/>
      <c r="Q48" s="70"/>
      <c r="R48" s="70"/>
      <c r="S48" s="73"/>
    </row>
    <row r="49" spans="1:19" ht="96.75" customHeight="1">
      <c r="A49" s="102"/>
      <c r="B49" s="62"/>
      <c r="C49" s="70"/>
      <c r="D49" s="4" t="s">
        <v>14</v>
      </c>
      <c r="E49" s="46">
        <f>SUM(F49:K49)</f>
        <v>110</v>
      </c>
      <c r="F49" s="46">
        <v>0</v>
      </c>
      <c r="G49" s="46">
        <v>22</v>
      </c>
      <c r="H49" s="46">
        <v>22</v>
      </c>
      <c r="I49" s="46">
        <v>22</v>
      </c>
      <c r="J49" s="46">
        <v>22</v>
      </c>
      <c r="K49" s="46">
        <v>22</v>
      </c>
      <c r="L49" s="62"/>
      <c r="M49" s="70"/>
      <c r="N49" s="70"/>
      <c r="O49" s="70"/>
      <c r="P49" s="70"/>
      <c r="Q49" s="70"/>
      <c r="R49" s="70"/>
      <c r="S49" s="73"/>
    </row>
    <row r="50" spans="1:19" ht="96" customHeight="1">
      <c r="A50" s="103"/>
      <c r="B50" s="63"/>
      <c r="C50" s="71"/>
      <c r="D50" s="4" t="s">
        <v>15</v>
      </c>
      <c r="E50" s="46">
        <f>SUM(F50:K50)</f>
        <v>0</v>
      </c>
      <c r="F50" s="46"/>
      <c r="G50" s="46"/>
      <c r="H50" s="46"/>
      <c r="I50" s="46"/>
      <c r="J50" s="46"/>
      <c r="K50" s="46"/>
      <c r="L50" s="63"/>
      <c r="M50" s="71"/>
      <c r="N50" s="71"/>
      <c r="O50" s="71"/>
      <c r="P50" s="71"/>
      <c r="Q50" s="71"/>
      <c r="R50" s="71"/>
      <c r="S50" s="74"/>
    </row>
    <row r="51" spans="1:19" ht="0.75" customHeight="1" hidden="1">
      <c r="A51" s="83" t="s">
        <v>28</v>
      </c>
      <c r="B51" s="61" t="s">
        <v>26</v>
      </c>
      <c r="C51" s="69" t="s">
        <v>57</v>
      </c>
      <c r="D51" s="4" t="s">
        <v>12</v>
      </c>
      <c r="E51" s="46">
        <f>SUM(F51:H51)</f>
        <v>0</v>
      </c>
      <c r="F51" s="46">
        <f>SUM(F53:F55)</f>
        <v>0</v>
      </c>
      <c r="G51" s="46">
        <f>SUM(G53:G55)</f>
        <v>0</v>
      </c>
      <c r="H51" s="46">
        <v>0</v>
      </c>
      <c r="I51" s="46">
        <f>SUM(I53:I55)</f>
        <v>0</v>
      </c>
      <c r="J51" s="46">
        <f>SUM(J53:J55)</f>
        <v>0</v>
      </c>
      <c r="K51" s="46">
        <f>SUM(K53:K55)</f>
        <v>0</v>
      </c>
      <c r="L51" s="61" t="s">
        <v>17</v>
      </c>
      <c r="M51" s="69">
        <v>100</v>
      </c>
      <c r="N51" s="69">
        <v>100</v>
      </c>
      <c r="O51" s="69">
        <v>100</v>
      </c>
      <c r="P51" s="69">
        <v>100</v>
      </c>
      <c r="Q51" s="69">
        <v>100</v>
      </c>
      <c r="R51" s="69">
        <v>100</v>
      </c>
      <c r="S51" s="72" t="s">
        <v>23</v>
      </c>
    </row>
    <row r="52" spans="1:19" ht="37.5" customHeight="1" hidden="1">
      <c r="A52" s="102"/>
      <c r="B52" s="62"/>
      <c r="C52" s="70"/>
      <c r="D52" s="4" t="s">
        <v>3</v>
      </c>
      <c r="E52" s="46"/>
      <c r="F52" s="46"/>
      <c r="G52" s="46"/>
      <c r="H52" s="46"/>
      <c r="I52" s="46"/>
      <c r="J52" s="46"/>
      <c r="K52" s="46"/>
      <c r="L52" s="62"/>
      <c r="M52" s="70"/>
      <c r="N52" s="70"/>
      <c r="O52" s="70"/>
      <c r="P52" s="70"/>
      <c r="Q52" s="70"/>
      <c r="R52" s="70"/>
      <c r="S52" s="73"/>
    </row>
    <row r="53" spans="1:19" ht="46.5" customHeight="1" hidden="1">
      <c r="A53" s="102"/>
      <c r="B53" s="62"/>
      <c r="C53" s="70"/>
      <c r="D53" s="4" t="s">
        <v>13</v>
      </c>
      <c r="E53" s="46">
        <v>0</v>
      </c>
      <c r="F53" s="46"/>
      <c r="G53" s="46"/>
      <c r="H53" s="46"/>
      <c r="I53" s="46"/>
      <c r="J53" s="46"/>
      <c r="K53" s="46"/>
      <c r="L53" s="62"/>
      <c r="M53" s="70"/>
      <c r="N53" s="70"/>
      <c r="O53" s="70"/>
      <c r="P53" s="70"/>
      <c r="Q53" s="70"/>
      <c r="R53" s="70"/>
      <c r="S53" s="73"/>
    </row>
    <row r="54" spans="1:19" ht="52.5" customHeight="1" hidden="1">
      <c r="A54" s="102"/>
      <c r="B54" s="62"/>
      <c r="C54" s="70"/>
      <c r="D54" s="4" t="s">
        <v>14</v>
      </c>
      <c r="E54" s="46">
        <f>SUM(F54:H54)</f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62"/>
      <c r="M54" s="70"/>
      <c r="N54" s="70"/>
      <c r="O54" s="70"/>
      <c r="P54" s="70"/>
      <c r="Q54" s="70"/>
      <c r="R54" s="70"/>
      <c r="S54" s="73"/>
    </row>
    <row r="55" spans="1:19" ht="73.5" customHeight="1" hidden="1" thickBot="1">
      <c r="A55" s="105"/>
      <c r="B55" s="63"/>
      <c r="C55" s="71"/>
      <c r="D55" s="23" t="s">
        <v>15</v>
      </c>
      <c r="E55" s="48">
        <f>SUM(F55:H55)</f>
        <v>0</v>
      </c>
      <c r="F55" s="48"/>
      <c r="G55" s="48"/>
      <c r="H55" s="48"/>
      <c r="I55" s="48"/>
      <c r="J55" s="48"/>
      <c r="K55" s="48"/>
      <c r="L55" s="63"/>
      <c r="M55" s="71"/>
      <c r="N55" s="71"/>
      <c r="O55" s="71"/>
      <c r="P55" s="71"/>
      <c r="Q55" s="71"/>
      <c r="R55" s="71"/>
      <c r="S55" s="74"/>
    </row>
    <row r="56" spans="1:19" ht="30" customHeight="1">
      <c r="A56" s="82" t="s">
        <v>75</v>
      </c>
      <c r="B56" s="65" t="s">
        <v>50</v>
      </c>
      <c r="C56" s="64" t="s">
        <v>57</v>
      </c>
      <c r="D56" s="4" t="s">
        <v>12</v>
      </c>
      <c r="E56" s="46">
        <f>SUM(F56:K56)</f>
        <v>36</v>
      </c>
      <c r="F56" s="46">
        <f aca="true" t="shared" si="9" ref="F56:K56">SUM(F58:F60)</f>
        <v>6</v>
      </c>
      <c r="G56" s="47">
        <f t="shared" si="9"/>
        <v>6</v>
      </c>
      <c r="H56" s="46">
        <f t="shared" si="9"/>
        <v>6</v>
      </c>
      <c r="I56" s="46">
        <f t="shared" si="9"/>
        <v>6</v>
      </c>
      <c r="J56" s="46">
        <f t="shared" si="9"/>
        <v>6</v>
      </c>
      <c r="K56" s="46">
        <f t="shared" si="9"/>
        <v>6</v>
      </c>
      <c r="L56" s="65" t="s">
        <v>17</v>
      </c>
      <c r="M56" s="64">
        <v>100</v>
      </c>
      <c r="N56" s="64">
        <v>100</v>
      </c>
      <c r="O56" s="64">
        <v>100</v>
      </c>
      <c r="P56" s="64">
        <v>100</v>
      </c>
      <c r="Q56" s="64">
        <v>100</v>
      </c>
      <c r="R56" s="64">
        <v>100</v>
      </c>
      <c r="S56" s="68" t="s">
        <v>53</v>
      </c>
    </row>
    <row r="57" spans="1:19" ht="30" customHeight="1">
      <c r="A57" s="82"/>
      <c r="B57" s="65"/>
      <c r="C57" s="64"/>
      <c r="D57" s="4" t="s">
        <v>3</v>
      </c>
      <c r="E57" s="46"/>
      <c r="F57" s="46"/>
      <c r="G57" s="46"/>
      <c r="H57" s="46"/>
      <c r="I57" s="46"/>
      <c r="J57" s="46"/>
      <c r="K57" s="46"/>
      <c r="L57" s="65"/>
      <c r="M57" s="64"/>
      <c r="N57" s="64"/>
      <c r="O57" s="64"/>
      <c r="P57" s="64"/>
      <c r="Q57" s="64"/>
      <c r="R57" s="64"/>
      <c r="S57" s="68"/>
    </row>
    <row r="58" spans="1:19" ht="30" customHeight="1">
      <c r="A58" s="82"/>
      <c r="B58" s="65"/>
      <c r="C58" s="64"/>
      <c r="D58" s="4" t="s">
        <v>13</v>
      </c>
      <c r="E58" s="46">
        <f>SUM(F58:H58)</f>
        <v>0</v>
      </c>
      <c r="F58" s="46"/>
      <c r="G58" s="46"/>
      <c r="H58" s="46"/>
      <c r="I58" s="46"/>
      <c r="J58" s="46"/>
      <c r="K58" s="46"/>
      <c r="L58" s="65"/>
      <c r="M58" s="64"/>
      <c r="N58" s="64"/>
      <c r="O58" s="64"/>
      <c r="P58" s="64"/>
      <c r="Q58" s="64"/>
      <c r="R58" s="64"/>
      <c r="S58" s="68"/>
    </row>
    <row r="59" spans="1:19" ht="16.5" customHeight="1">
      <c r="A59" s="82"/>
      <c r="B59" s="65"/>
      <c r="C59" s="64"/>
      <c r="D59" s="4" t="s">
        <v>14</v>
      </c>
      <c r="E59" s="46">
        <f>SUM(F59:K59)</f>
        <v>36</v>
      </c>
      <c r="F59" s="46">
        <v>6</v>
      </c>
      <c r="G59" s="46">
        <v>6</v>
      </c>
      <c r="H59" s="46">
        <v>6</v>
      </c>
      <c r="I59" s="46">
        <v>6</v>
      </c>
      <c r="J59" s="46">
        <v>6</v>
      </c>
      <c r="K59" s="46">
        <v>6</v>
      </c>
      <c r="L59" s="65"/>
      <c r="M59" s="64"/>
      <c r="N59" s="64"/>
      <c r="O59" s="64"/>
      <c r="P59" s="64"/>
      <c r="Q59" s="64"/>
      <c r="R59" s="64"/>
      <c r="S59" s="68"/>
    </row>
    <row r="60" spans="1:19" ht="37.5" customHeight="1" thickBot="1">
      <c r="A60" s="104"/>
      <c r="B60" s="67"/>
      <c r="C60" s="64"/>
      <c r="D60" s="23" t="s">
        <v>15</v>
      </c>
      <c r="E60" s="48">
        <f>SUM(F60:H60)</f>
        <v>0</v>
      </c>
      <c r="F60" s="48"/>
      <c r="G60" s="48"/>
      <c r="H60" s="48"/>
      <c r="I60" s="48"/>
      <c r="J60" s="48"/>
      <c r="K60" s="48"/>
      <c r="L60" s="67"/>
      <c r="M60" s="66"/>
      <c r="N60" s="66"/>
      <c r="O60" s="66"/>
      <c r="P60" s="66"/>
      <c r="Q60" s="66"/>
      <c r="R60" s="66"/>
      <c r="S60" s="81"/>
    </row>
    <row r="61" spans="1:19" ht="24.75" customHeight="1" hidden="1" thickBot="1">
      <c r="A61" s="11"/>
      <c r="B61" s="5" t="s">
        <v>29</v>
      </c>
      <c r="C61" s="20"/>
      <c r="D61" s="24" t="s">
        <v>12</v>
      </c>
      <c r="E61" s="46">
        <f>SUM(F61:K61)</f>
        <v>180751.8</v>
      </c>
      <c r="F61" s="49">
        <f aca="true" t="shared" si="10" ref="F61:K61">SUM(F63:F65)</f>
        <v>25480.89</v>
      </c>
      <c r="G61" s="49">
        <f t="shared" si="10"/>
        <v>31953.95</v>
      </c>
      <c r="H61" s="49">
        <f t="shared" si="10"/>
        <v>30829.24</v>
      </c>
      <c r="I61" s="50">
        <f t="shared" si="10"/>
        <v>30829.24</v>
      </c>
      <c r="J61" s="50">
        <f t="shared" si="10"/>
        <v>30829.24</v>
      </c>
      <c r="K61" s="50">
        <f t="shared" si="10"/>
        <v>30829.24</v>
      </c>
      <c r="L61" s="75"/>
      <c r="M61" s="75"/>
      <c r="N61" s="75"/>
      <c r="O61" s="75"/>
      <c r="P61" s="75"/>
      <c r="Q61" s="75"/>
      <c r="R61" s="75"/>
      <c r="S61" s="76"/>
    </row>
    <row r="62" spans="1:19" ht="21" customHeight="1" hidden="1" thickBot="1">
      <c r="A62" s="14"/>
      <c r="B62" s="5"/>
      <c r="C62" s="20"/>
      <c r="D62" s="25" t="s">
        <v>3</v>
      </c>
      <c r="E62" s="46"/>
      <c r="F62" s="46"/>
      <c r="G62" s="46"/>
      <c r="H62" s="46"/>
      <c r="I62" s="51"/>
      <c r="J62" s="51"/>
      <c r="K62" s="51"/>
      <c r="L62" s="77"/>
      <c r="M62" s="77"/>
      <c r="N62" s="77"/>
      <c r="O62" s="77"/>
      <c r="P62" s="77"/>
      <c r="Q62" s="77"/>
      <c r="R62" s="77"/>
      <c r="S62" s="78"/>
    </row>
    <row r="63" spans="1:19" ht="24.75" customHeight="1" hidden="1" thickBot="1">
      <c r="A63" s="14"/>
      <c r="B63" s="5"/>
      <c r="C63" s="20"/>
      <c r="D63" s="25" t="s">
        <v>13</v>
      </c>
      <c r="E63" s="46">
        <f>SUM(F63:K63)</f>
        <v>167945.27000000002</v>
      </c>
      <c r="F63" s="46">
        <f>F13+F23+F33+F38+F53+F18</f>
        <v>23615.09</v>
      </c>
      <c r="G63" s="46">
        <f>G13</f>
        <v>29100.02</v>
      </c>
      <c r="H63" s="46">
        <f>H13+H23+H33+H38+H53+H18</f>
        <v>28807.54</v>
      </c>
      <c r="I63" s="51">
        <f>I13+I23+I33+I38+I53+I18</f>
        <v>28807.54</v>
      </c>
      <c r="J63" s="51">
        <f>J13+J23+J33+J38+J53+J18</f>
        <v>28807.54</v>
      </c>
      <c r="K63" s="51">
        <f>K13+K23+K33+K38+K53+K18</f>
        <v>28807.54</v>
      </c>
      <c r="L63" s="77"/>
      <c r="M63" s="77"/>
      <c r="N63" s="77"/>
      <c r="O63" s="77"/>
      <c r="P63" s="77"/>
      <c r="Q63" s="77"/>
      <c r="R63" s="77"/>
      <c r="S63" s="78"/>
    </row>
    <row r="64" spans="1:19" ht="27" customHeight="1" hidden="1" thickBot="1">
      <c r="A64" s="14"/>
      <c r="B64" s="5"/>
      <c r="C64" s="20"/>
      <c r="D64" s="25" t="s">
        <v>14</v>
      </c>
      <c r="E64" s="46">
        <f>SUM(F64:K64)</f>
        <v>6712.5</v>
      </c>
      <c r="F64" s="46">
        <f>F39+F34+F59</f>
        <v>962</v>
      </c>
      <c r="G64" s="46">
        <f>G39+G34+G59+G44+G49+G54</f>
        <v>1872.5</v>
      </c>
      <c r="H64" s="46">
        <f>H39+H34+H59</f>
        <v>969.5</v>
      </c>
      <c r="I64" s="51">
        <f>I39+I34+I59</f>
        <v>969.5</v>
      </c>
      <c r="J64" s="51">
        <f>J39+J34+J59</f>
        <v>969.5</v>
      </c>
      <c r="K64" s="51">
        <f>K39+K34+K59</f>
        <v>969.5</v>
      </c>
      <c r="L64" s="77"/>
      <c r="M64" s="77"/>
      <c r="N64" s="77"/>
      <c r="O64" s="77"/>
      <c r="P64" s="77"/>
      <c r="Q64" s="77"/>
      <c r="R64" s="77"/>
      <c r="S64" s="78"/>
    </row>
    <row r="65" spans="1:19" ht="27" customHeight="1" hidden="1" thickBot="1">
      <c r="A65" s="17"/>
      <c r="B65" s="21"/>
      <c r="C65" s="22"/>
      <c r="D65" s="45" t="s">
        <v>15</v>
      </c>
      <c r="E65" s="46">
        <f>SUM(F65:K65)</f>
        <v>6094.03</v>
      </c>
      <c r="F65" s="48">
        <f>F25+F20</f>
        <v>903.8</v>
      </c>
      <c r="G65" s="48">
        <f>G30+G25+G20</f>
        <v>981.43</v>
      </c>
      <c r="H65" s="48">
        <f>H25+H20</f>
        <v>1052.1999999999998</v>
      </c>
      <c r="I65" s="52">
        <f>I25+I20</f>
        <v>1052.1999999999998</v>
      </c>
      <c r="J65" s="52">
        <f>J25+J20</f>
        <v>1052.1999999999998</v>
      </c>
      <c r="K65" s="52">
        <f>K25+K20</f>
        <v>1052.1999999999998</v>
      </c>
      <c r="L65" s="79"/>
      <c r="M65" s="79"/>
      <c r="N65" s="79"/>
      <c r="O65" s="79"/>
      <c r="P65" s="79"/>
      <c r="Q65" s="79"/>
      <c r="R65" s="79"/>
      <c r="S65" s="80"/>
    </row>
    <row r="66" spans="2:19" ht="18.75">
      <c r="B66" s="12" t="s">
        <v>51</v>
      </c>
      <c r="C66" s="13"/>
      <c r="D66" s="24" t="s">
        <v>12</v>
      </c>
      <c r="E66" s="46">
        <f>SUM(F66:K66)</f>
        <v>184363.8</v>
      </c>
      <c r="F66" s="49">
        <f aca="true" t="shared" si="11" ref="F66:K66">SUM(F68:F70)</f>
        <v>25480.89</v>
      </c>
      <c r="G66" s="49">
        <f t="shared" si="11"/>
        <v>31953.95</v>
      </c>
      <c r="H66" s="49">
        <f t="shared" si="11"/>
        <v>31732.24</v>
      </c>
      <c r="I66" s="50">
        <f t="shared" si="11"/>
        <v>31732.24</v>
      </c>
      <c r="J66" s="50">
        <f t="shared" si="11"/>
        <v>31732.24</v>
      </c>
      <c r="K66" s="50">
        <f t="shared" si="11"/>
        <v>31732.24</v>
      </c>
      <c r="L66" s="75"/>
      <c r="M66" s="75"/>
      <c r="N66" s="75"/>
      <c r="O66" s="75"/>
      <c r="P66" s="75"/>
      <c r="Q66" s="75"/>
      <c r="R66" s="75"/>
      <c r="S66" s="76"/>
    </row>
    <row r="67" spans="2:19" ht="18.75">
      <c r="B67" s="15"/>
      <c r="C67" s="16"/>
      <c r="D67" s="25" t="s">
        <v>3</v>
      </c>
      <c r="E67" s="46"/>
      <c r="F67" s="46"/>
      <c r="G67" s="46"/>
      <c r="H67" s="46"/>
      <c r="I67" s="51"/>
      <c r="J67" s="51"/>
      <c r="K67" s="51"/>
      <c r="L67" s="77"/>
      <c r="M67" s="77"/>
      <c r="N67" s="77"/>
      <c r="O67" s="77"/>
      <c r="P67" s="77"/>
      <c r="Q67" s="77"/>
      <c r="R67" s="77"/>
      <c r="S67" s="78"/>
    </row>
    <row r="68" spans="2:19" ht="18.75">
      <c r="B68" s="15"/>
      <c r="C68" s="16"/>
      <c r="D68" s="25" t="s">
        <v>13</v>
      </c>
      <c r="E68" s="46">
        <f>SUM(F68:K68)</f>
        <v>167945.27000000002</v>
      </c>
      <c r="F68" s="46">
        <f aca="true" t="shared" si="12" ref="F68:K68">F18+F33+F38+F53+F63+F23</f>
        <v>23615.09</v>
      </c>
      <c r="G68" s="46">
        <f t="shared" si="12"/>
        <v>29100.02</v>
      </c>
      <c r="H68" s="46">
        <f t="shared" si="12"/>
        <v>28807.54</v>
      </c>
      <c r="I68" s="51">
        <f t="shared" si="12"/>
        <v>28807.54</v>
      </c>
      <c r="J68" s="51">
        <f t="shared" si="12"/>
        <v>28807.54</v>
      </c>
      <c r="K68" s="51">
        <f t="shared" si="12"/>
        <v>28807.54</v>
      </c>
      <c r="L68" s="77"/>
      <c r="M68" s="77"/>
      <c r="N68" s="77"/>
      <c r="O68" s="77"/>
      <c r="P68" s="77"/>
      <c r="Q68" s="77"/>
      <c r="R68" s="77"/>
      <c r="S68" s="78"/>
    </row>
    <row r="69" spans="2:19" ht="18.75">
      <c r="B69" s="15"/>
      <c r="C69" s="16"/>
      <c r="D69" s="25" t="s">
        <v>14</v>
      </c>
      <c r="E69" s="46">
        <f>SUM(F69:K69)</f>
        <v>10324.5</v>
      </c>
      <c r="F69" s="46">
        <f>F39+F34+F59</f>
        <v>962</v>
      </c>
      <c r="G69" s="46">
        <f>G39+G34+G59+G54+G49+G44</f>
        <v>1872.5</v>
      </c>
      <c r="H69" s="51">
        <f>H39+H34+H59+H49+H44</f>
        <v>1872.5</v>
      </c>
      <c r="I69" s="51">
        <f>I39+I34+I59+I49+I44</f>
        <v>1872.5</v>
      </c>
      <c r="J69" s="51">
        <f>J39+J34+J59+J49+J44</f>
        <v>1872.5</v>
      </c>
      <c r="K69" s="51">
        <f>K39+K34+K59+K49+K44</f>
        <v>1872.5</v>
      </c>
      <c r="L69" s="77"/>
      <c r="M69" s="77"/>
      <c r="N69" s="77"/>
      <c r="O69" s="77"/>
      <c r="P69" s="77"/>
      <c r="Q69" s="77"/>
      <c r="R69" s="77"/>
      <c r="S69" s="78"/>
    </row>
    <row r="70" spans="2:19" ht="19.5" thickBot="1">
      <c r="B70" s="18"/>
      <c r="C70" s="19"/>
      <c r="D70" s="26" t="s">
        <v>15</v>
      </c>
      <c r="E70" s="46">
        <f>SUM(F70:K70)</f>
        <v>6094.03</v>
      </c>
      <c r="F70" s="53">
        <f>F25+F20</f>
        <v>903.8</v>
      </c>
      <c r="G70" s="53">
        <f>G30+G25+G20</f>
        <v>981.43</v>
      </c>
      <c r="H70" s="53">
        <f>H25+H20</f>
        <v>1052.1999999999998</v>
      </c>
      <c r="I70" s="54">
        <f>I25+I20</f>
        <v>1052.1999999999998</v>
      </c>
      <c r="J70" s="54">
        <f>J25+J20</f>
        <v>1052.1999999999998</v>
      </c>
      <c r="K70" s="54">
        <f>K25+K20</f>
        <v>1052.1999999999998</v>
      </c>
      <c r="L70" s="79"/>
      <c r="M70" s="79"/>
      <c r="N70" s="79"/>
      <c r="O70" s="79"/>
      <c r="P70" s="79"/>
      <c r="Q70" s="79"/>
      <c r="R70" s="79"/>
      <c r="S70" s="80"/>
    </row>
  </sheetData>
  <sheetProtection/>
  <mergeCells count="132">
    <mergeCell ref="Q51:Q55"/>
    <mergeCell ref="Q11:Q12"/>
    <mergeCell ref="Q13:Q15"/>
    <mergeCell ref="Q16:Q20"/>
    <mergeCell ref="Q21:Q25"/>
    <mergeCell ref="Q26:Q30"/>
    <mergeCell ref="Q31:Q35"/>
    <mergeCell ref="O46:O50"/>
    <mergeCell ref="L61:S65"/>
    <mergeCell ref="P11:P12"/>
    <mergeCell ref="R11:R12"/>
    <mergeCell ref="P13:P15"/>
    <mergeCell ref="R13:R15"/>
    <mergeCell ref="P16:P20"/>
    <mergeCell ref="R16:R20"/>
    <mergeCell ref="P21:P25"/>
    <mergeCell ref="P46:P50"/>
    <mergeCell ref="L46:L50"/>
    <mergeCell ref="A56:A60"/>
    <mergeCell ref="N46:N50"/>
    <mergeCell ref="C16:C20"/>
    <mergeCell ref="A51:A55"/>
    <mergeCell ref="A46:A50"/>
    <mergeCell ref="B46:B50"/>
    <mergeCell ref="C46:C50"/>
    <mergeCell ref="M41:M45"/>
    <mergeCell ref="N41:N45"/>
    <mergeCell ref="M46:M50"/>
    <mergeCell ref="L1:S1"/>
    <mergeCell ref="L2:S2"/>
    <mergeCell ref="A41:A45"/>
    <mergeCell ref="B41:B45"/>
    <mergeCell ref="C41:C45"/>
    <mergeCell ref="A21:A25"/>
    <mergeCell ref="O21:O25"/>
    <mergeCell ref="M21:M25"/>
    <mergeCell ref="B16:B20"/>
    <mergeCell ref="A31:A35"/>
    <mergeCell ref="B36:B40"/>
    <mergeCell ref="L5:R5"/>
    <mergeCell ref="L6:L7"/>
    <mergeCell ref="A16:A20"/>
    <mergeCell ref="A26:A30"/>
    <mergeCell ref="B31:B35"/>
    <mergeCell ref="L31:L35"/>
    <mergeCell ref="C21:C25"/>
    <mergeCell ref="B21:B25"/>
    <mergeCell ref="L21:L25"/>
    <mergeCell ref="B26:B30"/>
    <mergeCell ref="C26:C30"/>
    <mergeCell ref="M11:M12"/>
    <mergeCell ref="M16:M20"/>
    <mergeCell ref="L16:L20"/>
    <mergeCell ref="A3:S3"/>
    <mergeCell ref="B10:S10"/>
    <mergeCell ref="S5:S7"/>
    <mergeCell ref="C5:C7"/>
    <mergeCell ref="B5:B7"/>
    <mergeCell ref="A9:S9"/>
    <mergeCell ref="D5:K5"/>
    <mergeCell ref="D6:E7"/>
    <mergeCell ref="A5:A7"/>
    <mergeCell ref="A11:A15"/>
    <mergeCell ref="B11:B15"/>
    <mergeCell ref="L11:L12"/>
    <mergeCell ref="L13:L15"/>
    <mergeCell ref="N11:N12"/>
    <mergeCell ref="O11:O12"/>
    <mergeCell ref="C11:C15"/>
    <mergeCell ref="N13:N15"/>
    <mergeCell ref="O13:O15"/>
    <mergeCell ref="M13:M15"/>
    <mergeCell ref="A36:A40"/>
    <mergeCell ref="S11:S15"/>
    <mergeCell ref="S16:S20"/>
    <mergeCell ref="N21:N25"/>
    <mergeCell ref="N31:N35"/>
    <mergeCell ref="O31:O35"/>
    <mergeCell ref="S21:S25"/>
    <mergeCell ref="N16:N20"/>
    <mergeCell ref="O16:O20"/>
    <mergeCell ref="R21:R25"/>
    <mergeCell ref="M56:M60"/>
    <mergeCell ref="C31:C35"/>
    <mergeCell ref="C36:C40"/>
    <mergeCell ref="C51:C55"/>
    <mergeCell ref="O26:O30"/>
    <mergeCell ref="P26:P30"/>
    <mergeCell ref="L26:L30"/>
    <mergeCell ref="M26:M30"/>
    <mergeCell ref="N26:N30"/>
    <mergeCell ref="P51:P55"/>
    <mergeCell ref="R26:R30"/>
    <mergeCell ref="L66:S70"/>
    <mergeCell ref="N36:N40"/>
    <mergeCell ref="O36:O40"/>
    <mergeCell ref="N51:N55"/>
    <mergeCell ref="O51:O55"/>
    <mergeCell ref="L56:L60"/>
    <mergeCell ref="S56:S60"/>
    <mergeCell ref="S36:S40"/>
    <mergeCell ref="S26:S30"/>
    <mergeCell ref="R51:R55"/>
    <mergeCell ref="R36:R40"/>
    <mergeCell ref="P56:P60"/>
    <mergeCell ref="P36:P40"/>
    <mergeCell ref="R46:R50"/>
    <mergeCell ref="S41:S45"/>
    <mergeCell ref="Q36:Q40"/>
    <mergeCell ref="Q56:Q60"/>
    <mergeCell ref="Q41:Q45"/>
    <mergeCell ref="Q46:Q50"/>
    <mergeCell ref="S31:S35"/>
    <mergeCell ref="P31:P35"/>
    <mergeCell ref="R31:R35"/>
    <mergeCell ref="M51:M55"/>
    <mergeCell ref="L51:L55"/>
    <mergeCell ref="S51:S55"/>
    <mergeCell ref="S46:S50"/>
    <mergeCell ref="O41:O45"/>
    <mergeCell ref="P41:P45"/>
    <mergeCell ref="R41:R45"/>
    <mergeCell ref="B51:B55"/>
    <mergeCell ref="M36:M40"/>
    <mergeCell ref="M31:M35"/>
    <mergeCell ref="L36:L40"/>
    <mergeCell ref="L41:L45"/>
    <mergeCell ref="R56:R60"/>
    <mergeCell ref="N56:N60"/>
    <mergeCell ref="O56:O60"/>
    <mergeCell ref="B56:B60"/>
    <mergeCell ref="C56:C60"/>
  </mergeCell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1" zoomScaleNormal="71" zoomScaleSheetLayoutView="71" zoomScalePageLayoutView="0" workbookViewId="0" topLeftCell="G1">
      <selection activeCell="J8" sqref="J8"/>
    </sheetView>
  </sheetViews>
  <sheetFormatPr defaultColWidth="9.140625" defaultRowHeight="15"/>
  <cols>
    <col min="1" max="1" width="8.8515625" style="0" hidden="1" customWidth="1"/>
    <col min="2" max="2" width="10.8515625" style="0" hidden="1" customWidth="1"/>
    <col min="3" max="3" width="19.140625" style="0" hidden="1" customWidth="1"/>
    <col min="4" max="5" width="5.7109375" style="0" hidden="1" customWidth="1"/>
    <col min="6" max="6" width="13.7109375" style="0" hidden="1" customWidth="1"/>
    <col min="7" max="7" width="30.8515625" style="0" customWidth="1"/>
    <col min="8" max="8" width="19.7109375" style="0" customWidth="1"/>
    <col min="9" max="12" width="15.00390625" style="0" customWidth="1"/>
    <col min="13" max="14" width="14.421875" style="0" customWidth="1"/>
  </cols>
  <sheetData>
    <row r="1" spans="1:10" ht="18.75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8.75">
      <c r="A2" s="114" t="s">
        <v>46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4" ht="54.75" customHeight="1">
      <c r="A3" s="6" t="s">
        <v>39</v>
      </c>
      <c r="B3" s="6" t="s">
        <v>40</v>
      </c>
      <c r="C3" s="6" t="s">
        <v>41</v>
      </c>
      <c r="D3" s="6" t="s">
        <v>42</v>
      </c>
      <c r="E3" s="6" t="s">
        <v>38</v>
      </c>
      <c r="F3" s="6" t="s">
        <v>37</v>
      </c>
      <c r="G3" s="6" t="s">
        <v>2</v>
      </c>
      <c r="H3" s="6" t="s">
        <v>33</v>
      </c>
      <c r="I3" s="6" t="s">
        <v>35</v>
      </c>
      <c r="J3" s="6" t="s">
        <v>36</v>
      </c>
      <c r="K3" s="6" t="s">
        <v>55</v>
      </c>
      <c r="L3" s="6" t="s">
        <v>56</v>
      </c>
      <c r="M3" s="6" t="s">
        <v>76</v>
      </c>
      <c r="N3" s="6" t="s">
        <v>78</v>
      </c>
    </row>
    <row r="4" spans="1:14" ht="18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1</v>
      </c>
      <c r="H4" s="7">
        <v>2</v>
      </c>
      <c r="I4" s="7">
        <v>4</v>
      </c>
      <c r="J4" s="7">
        <v>5</v>
      </c>
      <c r="K4" s="7">
        <v>6</v>
      </c>
      <c r="L4" s="7">
        <v>7</v>
      </c>
      <c r="M4" s="7">
        <v>7</v>
      </c>
      <c r="N4" s="7">
        <v>7</v>
      </c>
    </row>
    <row r="5" spans="1:14" ht="25.5" customHeight="1">
      <c r="A5" s="110" t="s">
        <v>30</v>
      </c>
      <c r="B5" s="110"/>
      <c r="C5" s="110"/>
      <c r="D5" s="110"/>
      <c r="E5" s="110"/>
      <c r="F5" s="110"/>
      <c r="G5" s="111"/>
      <c r="H5" s="55">
        <f>SUM(I5:N5)</f>
        <v>159150.5</v>
      </c>
      <c r="I5" s="55">
        <f aca="true" t="shared" si="0" ref="I5:N5">I7+I12+I15</f>
        <v>25480.89</v>
      </c>
      <c r="J5" s="55">
        <f t="shared" si="0"/>
        <v>31653.97</v>
      </c>
      <c r="K5" s="55">
        <f t="shared" si="0"/>
        <v>25841.440000000002</v>
      </c>
      <c r="L5" s="55">
        <f t="shared" si="0"/>
        <v>25391.4</v>
      </c>
      <c r="M5" s="55">
        <f t="shared" si="0"/>
        <v>25391.4</v>
      </c>
      <c r="N5" s="55">
        <f t="shared" si="0"/>
        <v>25391.4</v>
      </c>
    </row>
    <row r="6" spans="1:14" ht="16.5" customHeight="1">
      <c r="A6" s="112" t="s">
        <v>31</v>
      </c>
      <c r="B6" s="112"/>
      <c r="C6" s="112"/>
      <c r="D6" s="112"/>
      <c r="E6" s="112"/>
      <c r="F6" s="112"/>
      <c r="G6" s="113"/>
      <c r="H6" s="56"/>
      <c r="I6" s="56"/>
      <c r="J6" s="56"/>
      <c r="K6" s="56"/>
      <c r="L6" s="56"/>
      <c r="M6" s="56"/>
      <c r="N6" s="56"/>
    </row>
    <row r="7" spans="1:14" ht="82.5" customHeight="1">
      <c r="A7" s="110" t="s">
        <v>34</v>
      </c>
      <c r="B7" s="110"/>
      <c r="C7" s="110"/>
      <c r="D7" s="110"/>
      <c r="E7" s="110"/>
      <c r="F7" s="110"/>
      <c r="G7" s="111"/>
      <c r="H7" s="57">
        <f aca="true" t="shared" si="1" ref="H7:N7">SUM(H8:H11)</f>
        <v>146343.96999999997</v>
      </c>
      <c r="I7" s="57">
        <f t="shared" si="1"/>
        <v>23615.09</v>
      </c>
      <c r="J7" s="57">
        <f t="shared" si="1"/>
        <v>28800.04</v>
      </c>
      <c r="K7" s="57">
        <f t="shared" si="1"/>
        <v>23819.74</v>
      </c>
      <c r="L7" s="57">
        <f t="shared" si="1"/>
        <v>23369.7</v>
      </c>
      <c r="M7" s="57">
        <f t="shared" si="1"/>
        <v>23369.7</v>
      </c>
      <c r="N7" s="57">
        <f t="shared" si="1"/>
        <v>23369.7</v>
      </c>
    </row>
    <row r="8" spans="1:14" s="10" customFormat="1" ht="225">
      <c r="A8" s="28">
        <v>914</v>
      </c>
      <c r="B8" s="29" t="s">
        <v>44</v>
      </c>
      <c r="C8" s="29" t="s">
        <v>60</v>
      </c>
      <c r="D8" s="28"/>
      <c r="E8" s="28"/>
      <c r="F8" s="28"/>
      <c r="G8" s="8" t="s">
        <v>67</v>
      </c>
      <c r="H8" s="55">
        <f aca="true" t="shared" si="2" ref="H8:H17">SUM(I8:N8)</f>
        <v>130799.40999999999</v>
      </c>
      <c r="I8" s="59">
        <v>20999.53</v>
      </c>
      <c r="J8" s="58">
        <v>26135.04</v>
      </c>
      <c r="K8" s="59">
        <v>20916.24</v>
      </c>
      <c r="L8" s="59">
        <v>20916.2</v>
      </c>
      <c r="M8" s="59">
        <v>20916.2</v>
      </c>
      <c r="N8" s="59">
        <v>20916.2</v>
      </c>
    </row>
    <row r="9" spans="1:14" ht="75">
      <c r="A9" s="7">
        <v>914</v>
      </c>
      <c r="B9" s="30" t="s">
        <v>44</v>
      </c>
      <c r="C9" s="30" t="s">
        <v>60</v>
      </c>
      <c r="D9" s="7">
        <v>121</v>
      </c>
      <c r="E9" s="7">
        <v>211</v>
      </c>
      <c r="F9" s="7">
        <v>99999</v>
      </c>
      <c r="G9" s="8" t="s">
        <v>68</v>
      </c>
      <c r="H9" s="55">
        <f t="shared" si="2"/>
        <v>1953.5</v>
      </c>
      <c r="I9" s="59">
        <v>474.5</v>
      </c>
      <c r="J9" s="59">
        <v>415</v>
      </c>
      <c r="K9" s="59">
        <v>603.5</v>
      </c>
      <c r="L9" s="59">
        <v>153.5</v>
      </c>
      <c r="M9" s="59">
        <v>153.5</v>
      </c>
      <c r="N9" s="59">
        <v>153.5</v>
      </c>
    </row>
    <row r="10" spans="1:14" ht="112.5">
      <c r="A10" s="7"/>
      <c r="B10" s="30"/>
      <c r="C10" s="30"/>
      <c r="D10" s="7"/>
      <c r="E10" s="7"/>
      <c r="F10" s="7"/>
      <c r="G10" s="8" t="s">
        <v>70</v>
      </c>
      <c r="H10" s="55">
        <f t="shared" si="2"/>
        <v>13550</v>
      </c>
      <c r="I10" s="59">
        <v>2100</v>
      </c>
      <c r="J10" s="59">
        <v>2250</v>
      </c>
      <c r="K10" s="59">
        <v>2300</v>
      </c>
      <c r="L10" s="59">
        <v>2300</v>
      </c>
      <c r="M10" s="59">
        <v>2300</v>
      </c>
      <c r="N10" s="59">
        <v>2300</v>
      </c>
    </row>
    <row r="11" spans="1:14" ht="37.5">
      <c r="A11" s="7">
        <v>914</v>
      </c>
      <c r="B11" s="30" t="s">
        <v>44</v>
      </c>
      <c r="C11" s="30" t="s">
        <v>60</v>
      </c>
      <c r="D11" s="7">
        <v>129</v>
      </c>
      <c r="E11" s="7">
        <v>213</v>
      </c>
      <c r="F11" s="7">
        <v>99999</v>
      </c>
      <c r="G11" s="8" t="s">
        <v>69</v>
      </c>
      <c r="H11" s="55">
        <f t="shared" si="2"/>
        <v>41.06</v>
      </c>
      <c r="I11" s="59">
        <v>41.06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ht="48" customHeight="1">
      <c r="A12" s="106" t="s">
        <v>49</v>
      </c>
      <c r="B12" s="107"/>
      <c r="C12" s="107"/>
      <c r="D12" s="107"/>
      <c r="E12" s="107"/>
      <c r="F12" s="107"/>
      <c r="G12" s="108"/>
      <c r="H12" s="55">
        <f t="shared" si="2"/>
        <v>6094.03</v>
      </c>
      <c r="I12" s="55">
        <f aca="true" t="shared" si="3" ref="I12:N12">SUM(I13:I14)</f>
        <v>903.8</v>
      </c>
      <c r="J12" s="55">
        <f t="shared" si="3"/>
        <v>981.4300000000001</v>
      </c>
      <c r="K12" s="55">
        <f t="shared" si="3"/>
        <v>1052.2</v>
      </c>
      <c r="L12" s="55">
        <f t="shared" si="3"/>
        <v>1052.2</v>
      </c>
      <c r="M12" s="55">
        <f t="shared" si="3"/>
        <v>1052.2</v>
      </c>
      <c r="N12" s="55">
        <f t="shared" si="3"/>
        <v>1052.2</v>
      </c>
    </row>
    <row r="13" spans="1:14" ht="225">
      <c r="A13" s="9">
        <v>914</v>
      </c>
      <c r="B13" s="33" t="s">
        <v>45</v>
      </c>
      <c r="C13" s="36" t="s">
        <v>65</v>
      </c>
      <c r="D13" s="9"/>
      <c r="E13" s="9"/>
      <c r="F13" s="9"/>
      <c r="G13" s="8" t="s">
        <v>71</v>
      </c>
      <c r="H13" s="55">
        <f t="shared" si="2"/>
        <v>5727.24</v>
      </c>
      <c r="I13" s="59">
        <v>903.8</v>
      </c>
      <c r="J13" s="58">
        <v>934.84</v>
      </c>
      <c r="K13" s="59">
        <v>1005.9</v>
      </c>
      <c r="L13" s="59">
        <v>960.9</v>
      </c>
      <c r="M13" s="59">
        <v>960.9</v>
      </c>
      <c r="N13" s="59">
        <v>960.9</v>
      </c>
    </row>
    <row r="14" spans="1:14" ht="75">
      <c r="A14" s="32">
        <v>914</v>
      </c>
      <c r="B14" s="34" t="s">
        <v>45</v>
      </c>
      <c r="C14" s="31" t="s">
        <v>65</v>
      </c>
      <c r="D14" s="35">
        <v>121</v>
      </c>
      <c r="E14" s="32">
        <v>211</v>
      </c>
      <c r="F14" s="32">
        <v>365</v>
      </c>
      <c r="G14" s="8" t="s">
        <v>68</v>
      </c>
      <c r="H14" s="55">
        <f t="shared" si="2"/>
        <v>366.79</v>
      </c>
      <c r="I14" s="59">
        <v>0</v>
      </c>
      <c r="J14" s="59">
        <v>46.59</v>
      </c>
      <c r="K14" s="59">
        <v>46.3</v>
      </c>
      <c r="L14" s="59">
        <v>91.3</v>
      </c>
      <c r="M14" s="59">
        <v>91.3</v>
      </c>
      <c r="N14" s="59">
        <v>91.3</v>
      </c>
    </row>
    <row r="15" spans="1:14" ht="52.5" customHeight="1">
      <c r="A15" s="106" t="s">
        <v>32</v>
      </c>
      <c r="B15" s="107"/>
      <c r="C15" s="107"/>
      <c r="D15" s="107"/>
      <c r="E15" s="107"/>
      <c r="F15" s="107"/>
      <c r="G15" s="108"/>
      <c r="H15" s="55">
        <f t="shared" si="2"/>
        <v>6712.5</v>
      </c>
      <c r="I15" s="55">
        <f aca="true" t="shared" si="4" ref="I15:N15">SUM(I16:I17)</f>
        <v>962</v>
      </c>
      <c r="J15" s="55">
        <f t="shared" si="4"/>
        <v>1872.5</v>
      </c>
      <c r="K15" s="55">
        <f t="shared" si="4"/>
        <v>969.5</v>
      </c>
      <c r="L15" s="55">
        <f t="shared" si="4"/>
        <v>969.5</v>
      </c>
      <c r="M15" s="55">
        <f t="shared" si="4"/>
        <v>969.5</v>
      </c>
      <c r="N15" s="55">
        <f t="shared" si="4"/>
        <v>969.5</v>
      </c>
    </row>
    <row r="16" spans="1:14" ht="222.75" customHeight="1">
      <c r="A16" s="28">
        <v>914</v>
      </c>
      <c r="B16" s="29" t="s">
        <v>43</v>
      </c>
      <c r="C16" s="29" t="s">
        <v>66</v>
      </c>
      <c r="D16" s="28"/>
      <c r="E16" s="28"/>
      <c r="F16" s="28"/>
      <c r="G16" s="8" t="s">
        <v>71</v>
      </c>
      <c r="H16" s="55">
        <f t="shared" si="2"/>
        <v>6052.04</v>
      </c>
      <c r="I16" s="59">
        <v>876.51</v>
      </c>
      <c r="J16" s="59">
        <v>1689.53</v>
      </c>
      <c r="K16" s="59">
        <v>900</v>
      </c>
      <c r="L16" s="59">
        <v>862</v>
      </c>
      <c r="M16" s="59">
        <v>862</v>
      </c>
      <c r="N16" s="59">
        <v>862</v>
      </c>
    </row>
    <row r="17" spans="1:14" ht="75">
      <c r="A17" s="7">
        <v>914</v>
      </c>
      <c r="B17" s="30" t="s">
        <v>43</v>
      </c>
      <c r="C17" s="30" t="s">
        <v>66</v>
      </c>
      <c r="D17" s="7">
        <v>244</v>
      </c>
      <c r="E17" s="7">
        <v>340</v>
      </c>
      <c r="F17" s="7">
        <v>99999</v>
      </c>
      <c r="G17" s="8" t="s">
        <v>68</v>
      </c>
      <c r="H17" s="55">
        <f t="shared" si="2"/>
        <v>660.46</v>
      </c>
      <c r="I17" s="59">
        <v>85.49</v>
      </c>
      <c r="J17" s="59">
        <v>182.97</v>
      </c>
      <c r="K17" s="59">
        <v>69.5</v>
      </c>
      <c r="L17" s="59">
        <v>107.5</v>
      </c>
      <c r="M17" s="59">
        <v>107.5</v>
      </c>
      <c r="N17" s="59">
        <v>107.5</v>
      </c>
    </row>
    <row r="18" ht="15">
      <c r="I18" s="60"/>
    </row>
    <row r="19" ht="15">
      <c r="I19" s="60"/>
    </row>
  </sheetData>
  <sheetProtection/>
  <mergeCells count="7">
    <mergeCell ref="A15:G15"/>
    <mergeCell ref="A1:J1"/>
    <mergeCell ref="A5:G5"/>
    <mergeCell ref="A6:G6"/>
    <mergeCell ref="A7:G7"/>
    <mergeCell ref="A12:G12"/>
    <mergeCell ref="A2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Adm#Buhgal#6</cp:lastModifiedBy>
  <cp:lastPrinted>2016-12-21T07:05:43Z</cp:lastPrinted>
  <dcterms:created xsi:type="dcterms:W3CDTF">2013-10-07T11:55:39Z</dcterms:created>
  <dcterms:modified xsi:type="dcterms:W3CDTF">2016-12-21T07:06:49Z</dcterms:modified>
  <cp:category/>
  <cp:version/>
  <cp:contentType/>
  <cp:contentStatus/>
</cp:coreProperties>
</file>