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65" windowHeight="11025" firstSheet="1" activeTab="1"/>
  </bookViews>
  <sheets>
    <sheet name="МП Спорт" sheetId="1" state="hidden" r:id="rId1"/>
    <sheet name="прил к программе СПОРТ" sheetId="2" r:id="rId2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СПОРТ'!$6:$7</definedName>
  </definedNames>
  <calcPr fullCalcOnLoad="1" refMode="R1C1"/>
</workbook>
</file>

<file path=xl/sharedStrings.xml><?xml version="1.0" encoding="utf-8"?>
<sst xmlns="http://schemas.openxmlformats.org/spreadsheetml/2006/main" count="141" uniqueCount="101">
  <si>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</si>
  <si>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</si>
  <si>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</si>
  <si>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</si>
  <si>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</si>
  <si>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</si>
  <si>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</si>
  <si>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</si>
  <si>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</si>
  <si>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</si>
  <si>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</si>
  <si>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</si>
  <si>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</si>
  <si>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</si>
  <si>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</si>
  <si>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</si>
  <si>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</si>
  <si>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</si>
  <si>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</si>
  <si>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</si>
  <si>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</si>
  <si>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</si>
  <si>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</si>
  <si>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</si>
  <si>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</si>
  <si>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</si>
  <si>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</si>
  <si>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</si>
  <si>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</si>
  <si>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</si>
  <si>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</si>
  <si>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</si>
  <si>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</si>
  <si>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</si>
  <si>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</si>
  <si>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</si>
  <si>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</si>
  <si>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</si>
  <si>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</si>
  <si>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</si>
  <si>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</si>
  <si>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</si>
  <si>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</si>
  <si>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</si>
  <si>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</si>
  <si>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</si>
  <si>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</si>
  <si>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</si>
  <si>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</si>
  <si>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</si>
  <si>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</si>
  <si>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2015 год</t>
  </si>
  <si>
    <t>2016 год</t>
  </si>
  <si>
    <t>2017 год</t>
  </si>
  <si>
    <t>2018 год</t>
  </si>
  <si>
    <t>2.</t>
  </si>
  <si>
    <t>МБОУ СОШ ЗАТО Видяево</t>
  </si>
  <si>
    <t>Всего  в т.ч.</t>
  </si>
  <si>
    <t>МАУ СОК "Фрегат" ЗАТО Видяево</t>
  </si>
  <si>
    <t>-</t>
  </si>
  <si>
    <t>МБОО ДОД «Олимп» ЗАТО Видяево</t>
  </si>
  <si>
    <t>МКУ «Центр МИТО» ЗАТО Видяево</t>
  </si>
  <si>
    <t>МАУ СОК «Фрегат» ЗАТО Видяево</t>
  </si>
  <si>
    <t>МАУ СОК «Фрегат» ЗАТО Видяево, МБОУ СОШ ЗАТО Видяево</t>
  </si>
  <si>
    <t>Всего:  в т.ч.:</t>
  </si>
  <si>
    <t>Всего:    в т.ч.:</t>
  </si>
  <si>
    <t>Всего по Программе</t>
  </si>
  <si>
    <t>Основное мероприятие 2 «Организация и проведение физкультурно -массовых и физкультурно - оздоровительных мероприятий»</t>
  </si>
  <si>
    <t>2.1.2.</t>
  </si>
  <si>
    <t>2.1.3.</t>
  </si>
  <si>
    <t>2.1.4.</t>
  </si>
  <si>
    <t xml:space="preserve">Уровень удовлетворенности пользователей качеством закрытых спортивных сооружений (%)  </t>
  </si>
  <si>
    <t>Доля граждан в возрасте старше 18 лет систематически занимающихся физической культурой и спортом (%)</t>
  </si>
  <si>
    <t>Обеспеченность специалистами физкультурно -оздоровительной деятельности (%)</t>
  </si>
  <si>
    <t>Доля специалистов, прошедших обучение  по программе повышения квалификации или переподготовки кадров (%)</t>
  </si>
  <si>
    <t>Доля населения, систематически занимающегося физической культурой и спортом, в общей численности населения (%)</t>
  </si>
  <si>
    <t>Доля детей, посещающих секционные занятия в общеобразовательных учреждениях, к общему числу обучающихся в общеобразовательных учреждениях (%)</t>
  </si>
  <si>
    <t>Количество проведенных физкультурных массовых мероприятий (Ед.)</t>
  </si>
  <si>
    <t>Численность детей 6-15 лет, занимающихся в учреждениях дополнительного образования в секциях физкультурной направленности (1 чел. считается 1 раз) (Чел.)</t>
  </si>
  <si>
    <t>Количество проведенных физкультурных массовых мероприятий относящихся к ВФСК ГТО (Ед.)</t>
  </si>
  <si>
    <t>Доля граждан, выполнивших нормативы комплекса ВФСК ГТО, в общей численности населения, принявшего участие в выполнении нормативов комплекса ВФСК ГТО (%)</t>
  </si>
  <si>
    <t>Численность занимающихся физической культурой и спортом в организациях, на предприятиях, в учреждениях (Чел.)</t>
  </si>
  <si>
    <t>Участие  в соревнованиях «Школа безопасности», "Президентские состязания" и  других муниципальных мероприятиях в каникулярное время</t>
  </si>
  <si>
    <t>Организация и проведение спортивных и спортивно-массовых мероприятий муниципального уровня, а так же организация участия  команд   школьников в спортивных мероприятиях областного, регионального и всероссийского уровней</t>
  </si>
  <si>
    <t>Организация проведения физкультурно - массовых мероприятий, относящихся к «Всероссийскому физкультурно-спортивному комплексу «Готов к труду и обороне» (ВФСК ГТО)</t>
  </si>
  <si>
    <t>Организация спортивных и  спортивно-массовых мероприятий муниципального уровня</t>
  </si>
  <si>
    <t>Объемы финансирования (тыс. руб.)</t>
  </si>
  <si>
    <t>Наименование, единица измерения</t>
  </si>
  <si>
    <t>Основное мероприятие 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жизни»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</si>
  <si>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 жителей ЗАТО Видяево"</t>
  </si>
  <si>
    <t>Цель Программы: Создание   условий  для  развития физической культуры и спорта в ЗАТО Видяево</t>
  </si>
  <si>
    <t>ПЕРЕЧЕНЬ
ОСНОВНЫХ МЕРОПРИЯТИЙ  МУНИЦИПАЛЬНОЙ  ПРОГРАММЫ ЗАТО Видяево
«Развитие физической культуры и спорта ЗАТО Видяево»</t>
  </si>
  <si>
    <t xml:space="preserve">Всего:    в т.ч.: </t>
  </si>
  <si>
    <t>Всего в т.ч:</t>
  </si>
  <si>
    <t xml:space="preserve">Всего в т.ч.: </t>
  </si>
  <si>
    <t xml:space="preserve">                                                                                    Приложение  к изменениям в муниципальную программу «Развитие физической культуры и спорта ЗАТО Видяево»  
 </t>
  </si>
  <si>
    <t>2019 год</t>
  </si>
  <si>
    <t>2020 год</t>
  </si>
  <si>
    <t>2015-2020</t>
  </si>
  <si>
    <t xml:space="preserve">Приложение к программе «Развитие физической культуры и спорта ЗАТО Видяево» 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</si>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</sst>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 readingOrder="1"/>
    </xf>
    <xf numFmtId="0" fontId="50" fillId="0" borderId="0" xfId="0" applyFont="1" applyFill="1" applyAlignment="1">
      <alignment horizontal="center" wrapText="1" readingOrder="1"/>
    </xf>
    <xf numFmtId="0" fontId="50" fillId="0" borderId="0" xfId="0" applyFont="1" applyFill="1" applyAlignment="1">
      <alignment horizontal="center" readingOrder="1"/>
    </xf>
    <xf numFmtId="0" fontId="50" fillId="0" borderId="0" xfId="0" applyFont="1" applyFill="1" applyAlignment="1">
      <alignment horizontal="center" vertical="top" readingOrder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readingOrder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51" fillId="0" borderId="16" xfId="0" applyFont="1" applyFill="1" applyBorder="1" applyAlignment="1">
      <alignment vertical="top" wrapText="1"/>
    </xf>
    <xf numFmtId="0" fontId="51" fillId="0" borderId="17" xfId="0" applyFont="1" applyFill="1" applyBorder="1" applyAlignment="1">
      <alignment horizontal="center" vertical="top" wrapText="1" readingOrder="1"/>
    </xf>
    <xf numFmtId="0" fontId="51" fillId="0" borderId="18" xfId="0" applyFont="1" applyFill="1" applyBorder="1" applyAlignment="1">
      <alignment vertical="center" wrapText="1" readingOrder="1"/>
    </xf>
    <xf numFmtId="0" fontId="51" fillId="0" borderId="11" xfId="0" applyFont="1" applyFill="1" applyBorder="1" applyAlignment="1">
      <alignment vertical="top" wrapText="1" readingOrder="1"/>
    </xf>
    <xf numFmtId="0" fontId="51" fillId="0" borderId="11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9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readingOrder="1"/>
    </xf>
    <xf numFmtId="0" fontId="51" fillId="0" borderId="0" xfId="0" applyFont="1" applyFill="1" applyBorder="1" applyAlignment="1">
      <alignment readingOrder="1"/>
    </xf>
    <xf numFmtId="0" fontId="51" fillId="0" borderId="19" xfId="0" applyFont="1" applyFill="1" applyBorder="1" applyAlignment="1">
      <alignment readingOrder="1"/>
    </xf>
    <xf numFmtId="0" fontId="51" fillId="0" borderId="19" xfId="0" applyFont="1" applyFill="1" applyBorder="1" applyAlignment="1">
      <alignment vertical="top" wrapText="1" readingOrder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vertical="top" wrapText="1"/>
    </xf>
    <xf numFmtId="0" fontId="51" fillId="0" borderId="17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2" fontId="52" fillId="0" borderId="11" xfId="0" applyNumberFormat="1" applyFont="1" applyFill="1" applyBorder="1" applyAlignment="1">
      <alignment horizontal="center" vertical="top" wrapText="1"/>
    </xf>
    <xf numFmtId="2" fontId="51" fillId="0" borderId="14" xfId="0" applyNumberFormat="1" applyFont="1" applyFill="1" applyBorder="1" applyAlignment="1">
      <alignment horizontal="center" vertical="top" readingOrder="1"/>
    </xf>
    <xf numFmtId="2" fontId="51" fillId="0" borderId="14" xfId="0" applyNumberFormat="1" applyFont="1" applyFill="1" applyBorder="1" applyAlignment="1">
      <alignment horizontal="center" vertical="top" wrapText="1"/>
    </xf>
    <xf numFmtId="2" fontId="51" fillId="0" borderId="19" xfId="0" applyNumberFormat="1" applyFont="1" applyFill="1" applyBorder="1" applyAlignment="1">
      <alignment horizontal="center" vertical="top" readingOrder="1"/>
    </xf>
    <xf numFmtId="2" fontId="52" fillId="0" borderId="11" xfId="0" applyNumberFormat="1" applyFont="1" applyFill="1" applyBorder="1" applyAlignment="1">
      <alignment horizontal="center" vertical="top" readingOrder="1"/>
    </xf>
    <xf numFmtId="2" fontId="52" fillId="0" borderId="10" xfId="0" applyNumberFormat="1" applyFont="1" applyFill="1" applyBorder="1" applyAlignment="1">
      <alignment horizontal="center" vertical="top" readingOrder="1"/>
    </xf>
    <xf numFmtId="2" fontId="52" fillId="0" borderId="10" xfId="0" applyNumberFormat="1" applyFont="1" applyFill="1" applyBorder="1" applyAlignment="1">
      <alignment horizontal="center" vertical="top" wrapText="1"/>
    </xf>
    <xf numFmtId="2" fontId="52" fillId="0" borderId="21" xfId="0" applyNumberFormat="1" applyFont="1" applyFill="1" applyBorder="1" applyAlignment="1">
      <alignment horizontal="center" vertical="top" wrapText="1"/>
    </xf>
    <xf numFmtId="2" fontId="52" fillId="0" borderId="22" xfId="0" applyNumberFormat="1" applyFont="1" applyFill="1" applyBorder="1" applyAlignment="1">
      <alignment horizontal="center" vertical="top" readingOrder="1"/>
    </xf>
    <xf numFmtId="2" fontId="52" fillId="0" borderId="22" xfId="0" applyNumberFormat="1" applyFont="1" applyFill="1" applyBorder="1" applyAlignment="1">
      <alignment horizontal="center" vertical="top" wrapText="1"/>
    </xf>
    <xf numFmtId="2" fontId="52" fillId="0" borderId="23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2" fontId="51" fillId="0" borderId="11" xfId="0" applyNumberFormat="1" applyFont="1" applyFill="1" applyBorder="1" applyAlignment="1">
      <alignment horizontal="center" vertical="top" readingOrder="1"/>
    </xf>
    <xf numFmtId="0" fontId="51" fillId="0" borderId="15" xfId="0" applyFont="1" applyFill="1" applyBorder="1" applyAlignment="1">
      <alignment horizontal="center" vertical="top" wrapText="1" readingOrder="1"/>
    </xf>
    <xf numFmtId="2" fontId="51" fillId="0" borderId="15" xfId="0" applyNumberFormat="1" applyFont="1" applyFill="1" applyBorder="1" applyAlignment="1">
      <alignment horizontal="center" vertical="top" readingOrder="1"/>
    </xf>
    <xf numFmtId="172" fontId="51" fillId="0" borderId="14" xfId="0" applyNumberFormat="1" applyFont="1" applyFill="1" applyBorder="1" applyAlignment="1">
      <alignment vertical="top" readingOrder="1"/>
    </xf>
    <xf numFmtId="172" fontId="51" fillId="0" borderId="15" xfId="0" applyNumberFormat="1" applyFont="1" applyFill="1" applyBorder="1" applyAlignment="1">
      <alignment vertical="top" readingOrder="1"/>
    </xf>
    <xf numFmtId="2" fontId="51" fillId="0" borderId="17" xfId="0" applyNumberFormat="1" applyFont="1" applyFill="1" applyBorder="1" applyAlignment="1">
      <alignment horizontal="center" vertical="top" readingOrder="1"/>
    </xf>
    <xf numFmtId="0" fontId="51" fillId="0" borderId="24" xfId="0" applyFont="1" applyFill="1" applyBorder="1" applyAlignment="1">
      <alignment vertical="center" wrapText="1" readingOrder="1"/>
    </xf>
    <xf numFmtId="0" fontId="51" fillId="0" borderId="15" xfId="0" applyFont="1" applyFill="1" applyBorder="1" applyAlignment="1">
      <alignment vertical="top" wrapText="1" readingOrder="1"/>
    </xf>
    <xf numFmtId="0" fontId="51" fillId="0" borderId="11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readingOrder="1"/>
    </xf>
    <xf numFmtId="0" fontId="0" fillId="0" borderId="19" xfId="0" applyBorder="1" applyAlignment="1">
      <alignment readingOrder="1"/>
    </xf>
    <xf numFmtId="0" fontId="51" fillId="0" borderId="17" xfId="0" applyFont="1" applyFill="1" applyBorder="1" applyAlignment="1">
      <alignment horizontal="center" vertical="top" wrapText="1" readingOrder="1"/>
    </xf>
    <xf numFmtId="0" fontId="0" fillId="0" borderId="19" xfId="0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2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 readingOrder="1"/>
    </xf>
    <xf numFmtId="172" fontId="51" fillId="0" borderId="15" xfId="0" applyNumberFormat="1" applyFont="1" applyFill="1" applyBorder="1" applyAlignment="1">
      <alignment horizontal="center" vertical="top" readingOrder="1"/>
    </xf>
    <xf numFmtId="172" fontId="51" fillId="0" borderId="14" xfId="0" applyNumberFormat="1" applyFont="1" applyFill="1" applyBorder="1" applyAlignment="1">
      <alignment horizontal="center" vertical="top" readingOrder="1"/>
    </xf>
    <xf numFmtId="0" fontId="52" fillId="0" borderId="26" xfId="0" applyFont="1" applyFill="1" applyBorder="1" applyAlignment="1">
      <alignment vertical="center" wrapText="1"/>
    </xf>
    <xf numFmtId="2" fontId="52" fillId="0" borderId="27" xfId="0" applyNumberFormat="1" applyFont="1" applyFill="1" applyBorder="1" applyAlignment="1">
      <alignment horizontal="center" vertical="top" readingOrder="1"/>
    </xf>
    <xf numFmtId="2" fontId="52" fillId="0" borderId="2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top" wrapText="1" readingOrder="1"/>
    </xf>
    <xf numFmtId="0" fontId="51" fillId="0" borderId="0" xfId="0" applyFont="1" applyFill="1" applyBorder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29" xfId="0" applyFont="1" applyFill="1" applyBorder="1" applyAlignment="1">
      <alignment wrapText="1" readingOrder="1"/>
    </xf>
    <xf numFmtId="0" fontId="51" fillId="0" borderId="20" xfId="0" applyFont="1" applyFill="1" applyBorder="1" applyAlignment="1">
      <alignment horizontal="center" vertical="top" wrapText="1"/>
    </xf>
    <xf numFmtId="0" fontId="51" fillId="0" borderId="25" xfId="0" applyFont="1" applyFill="1" applyBorder="1" applyAlignment="1">
      <alignment horizontal="center" vertical="top" wrapText="1"/>
    </xf>
    <xf numFmtId="0" fontId="51" fillId="0" borderId="31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 readingOrder="1"/>
    </xf>
    <xf numFmtId="0" fontId="0" fillId="0" borderId="19" xfId="0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9" xfId="0" applyBorder="1" applyAlignment="1">
      <alignment horizontal="center" vertical="top" readingOrder="1"/>
    </xf>
    <xf numFmtId="0" fontId="51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 wrapText="1" readingOrder="1"/>
    </xf>
    <xf numFmtId="0" fontId="51" fillId="0" borderId="20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vertical="top" wrapText="1"/>
    </xf>
    <xf numFmtId="0" fontId="52" fillId="0" borderId="18" xfId="0" applyFont="1" applyFill="1" applyBorder="1" applyAlignment="1">
      <alignment vertical="top" wrapText="1"/>
    </xf>
    <xf numFmtId="0" fontId="52" fillId="0" borderId="28" xfId="0" applyFont="1" applyFill="1" applyBorder="1" applyAlignment="1">
      <alignment vertical="top" wrapText="1"/>
    </xf>
    <xf numFmtId="0" fontId="52" fillId="0" borderId="24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1" fillId="0" borderId="18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24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4" xfId="0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vertical="top" wrapText="1" readingOrder="1"/>
    </xf>
    <xf numFmtId="0" fontId="0" fillId="0" borderId="14" xfId="0" applyBorder="1" applyAlignment="1">
      <alignment vertical="top" wrapText="1" readingOrder="1"/>
    </xf>
    <xf numFmtId="0" fontId="0" fillId="0" borderId="19" xfId="0" applyBorder="1" applyAlignment="1">
      <alignment vertical="top" wrapText="1" readingOrder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left" vertical="top" wrapText="1" readingOrder="1"/>
    </xf>
    <xf numFmtId="0" fontId="51" fillId="0" borderId="19" xfId="0" applyFont="1" applyFill="1" applyBorder="1" applyAlignment="1">
      <alignment horizontal="left" vertical="top" wrapText="1" readingOrder="1"/>
    </xf>
    <xf numFmtId="0" fontId="51" fillId="0" borderId="11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1" fillId="0" borderId="20" xfId="0" applyFont="1" applyFill="1" applyBorder="1" applyAlignment="1">
      <alignment vertical="center" wrapText="1" readingOrder="1"/>
    </xf>
    <xf numFmtId="0" fontId="0" fillId="0" borderId="31" xfId="0" applyBorder="1" applyAlignment="1">
      <alignment vertical="center" wrapText="1" readingOrder="1"/>
    </xf>
    <xf numFmtId="0" fontId="51" fillId="0" borderId="14" xfId="0" applyFont="1" applyFill="1" applyBorder="1" applyAlignment="1">
      <alignment horizontal="center" vertical="top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9" xfId="0" applyBorder="1" applyAlignment="1">
      <alignment horizontal="left" vertical="top" wrapText="1" readingOrder="1"/>
    </xf>
    <xf numFmtId="0" fontId="0" fillId="0" borderId="14" xfId="0" applyBorder="1" applyAlignment="1">
      <alignment readingOrder="1"/>
    </xf>
    <xf numFmtId="0" fontId="0" fillId="0" borderId="19" xfId="0" applyBorder="1" applyAlignment="1">
      <alignment readingOrder="1"/>
    </xf>
    <xf numFmtId="0" fontId="0" fillId="0" borderId="14" xfId="0" applyBorder="1" applyAlignment="1">
      <alignment horizontal="left" vertical="top" wrapText="1"/>
    </xf>
    <xf numFmtId="0" fontId="51" fillId="0" borderId="17" xfId="0" applyFont="1" applyFill="1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13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ht="15">
      <c r="F3" s="10"/>
    </row>
    <row r="4" spans="1:15" ht="13.5" customHeight="1">
      <c r="A4" s="89" t="s">
        <v>0</v>
      </c>
      <c r="B4" s="103" t="s">
        <v>13</v>
      </c>
      <c r="C4" s="103" t="s">
        <v>1</v>
      </c>
      <c r="D4" s="103" t="s">
        <v>2</v>
      </c>
      <c r="E4" s="103"/>
      <c r="F4" s="103"/>
      <c r="G4" s="103"/>
      <c r="H4" s="91" t="s">
        <v>15</v>
      </c>
      <c r="I4" s="92"/>
      <c r="J4" s="92"/>
      <c r="K4" s="92"/>
      <c r="L4" s="92"/>
      <c r="M4" s="92"/>
      <c r="N4" s="93"/>
      <c r="O4" s="103" t="s">
        <v>3</v>
      </c>
    </row>
    <row r="5" spans="1:15" ht="34.5" customHeight="1">
      <c r="A5" s="89"/>
      <c r="B5" s="103"/>
      <c r="C5" s="103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03"/>
    </row>
    <row r="6" spans="1:15" s="11" customFormat="1" ht="16.5" customHeight="1">
      <c r="A6" s="115" t="s">
        <v>10</v>
      </c>
      <c r="B6" s="116" t="s">
        <v>17</v>
      </c>
      <c r="C6" s="119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94"/>
      <c r="I6" s="95"/>
      <c r="J6" s="95"/>
      <c r="K6" s="95"/>
      <c r="L6" s="95"/>
      <c r="M6" s="95"/>
      <c r="N6" s="96"/>
      <c r="O6" s="88" t="s">
        <v>41</v>
      </c>
    </row>
    <row r="7" spans="1:15" s="11" customFormat="1" ht="16.5" customHeight="1">
      <c r="A7" s="115"/>
      <c r="B7" s="116"/>
      <c r="C7" s="120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97"/>
      <c r="I7" s="98"/>
      <c r="J7" s="98"/>
      <c r="K7" s="98"/>
      <c r="L7" s="98"/>
      <c r="M7" s="98"/>
      <c r="N7" s="99"/>
      <c r="O7" s="88"/>
    </row>
    <row r="8" spans="1:15" s="11" customFormat="1" ht="16.5" customHeight="1">
      <c r="A8" s="115"/>
      <c r="B8" s="116"/>
      <c r="C8" s="120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97"/>
      <c r="I8" s="98"/>
      <c r="J8" s="98"/>
      <c r="K8" s="98"/>
      <c r="L8" s="98"/>
      <c r="M8" s="98"/>
      <c r="N8" s="99"/>
      <c r="O8" s="88"/>
    </row>
    <row r="9" spans="1:15" s="11" customFormat="1" ht="16.5" customHeight="1">
      <c r="A9" s="115"/>
      <c r="B9" s="116"/>
      <c r="C9" s="120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97"/>
      <c r="I9" s="98"/>
      <c r="J9" s="98"/>
      <c r="K9" s="98"/>
      <c r="L9" s="98"/>
      <c r="M9" s="98"/>
      <c r="N9" s="99"/>
      <c r="O9" s="88"/>
    </row>
    <row r="10" spans="1:15" s="11" customFormat="1" ht="16.5" customHeight="1">
      <c r="A10" s="115"/>
      <c r="B10" s="116"/>
      <c r="C10" s="120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97"/>
      <c r="I10" s="98"/>
      <c r="J10" s="98"/>
      <c r="K10" s="98"/>
      <c r="L10" s="98"/>
      <c r="M10" s="98"/>
      <c r="N10" s="99"/>
      <c r="O10" s="88"/>
    </row>
    <row r="11" spans="1:15" s="11" customFormat="1" ht="16.5" customHeight="1">
      <c r="A11" s="115"/>
      <c r="B11" s="116"/>
      <c r="C11" s="120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00"/>
      <c r="I11" s="101"/>
      <c r="J11" s="101"/>
      <c r="K11" s="101"/>
      <c r="L11" s="101"/>
      <c r="M11" s="101"/>
      <c r="N11" s="102"/>
      <c r="O11" s="88"/>
    </row>
    <row r="12" spans="1:15" ht="12.75" customHeight="1">
      <c r="A12" s="89" t="s">
        <v>11</v>
      </c>
      <c r="B12" s="90" t="s">
        <v>40</v>
      </c>
      <c r="C12" s="117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04"/>
      <c r="I12" s="105"/>
      <c r="J12" s="105"/>
      <c r="K12" s="105"/>
      <c r="L12" s="105"/>
      <c r="M12" s="105"/>
      <c r="N12" s="106"/>
      <c r="O12" s="88" t="s">
        <v>43</v>
      </c>
    </row>
    <row r="13" spans="1:15" ht="12.75" customHeight="1">
      <c r="A13" s="89"/>
      <c r="B13" s="90"/>
      <c r="C13" s="118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07"/>
      <c r="I13" s="108"/>
      <c r="J13" s="108"/>
      <c r="K13" s="108"/>
      <c r="L13" s="108"/>
      <c r="M13" s="108"/>
      <c r="N13" s="109"/>
      <c r="O13" s="88"/>
    </row>
    <row r="14" spans="1:15" ht="12.75" customHeight="1">
      <c r="A14" s="89"/>
      <c r="B14" s="90"/>
      <c r="C14" s="118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07"/>
      <c r="I14" s="108"/>
      <c r="J14" s="108"/>
      <c r="K14" s="108"/>
      <c r="L14" s="108"/>
      <c r="M14" s="108"/>
      <c r="N14" s="109"/>
      <c r="O14" s="88"/>
    </row>
    <row r="15" spans="1:15" ht="12.75" customHeight="1">
      <c r="A15" s="89"/>
      <c r="B15" s="90"/>
      <c r="C15" s="118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07"/>
      <c r="I15" s="108"/>
      <c r="J15" s="108"/>
      <c r="K15" s="108"/>
      <c r="L15" s="108"/>
      <c r="M15" s="108"/>
      <c r="N15" s="109"/>
      <c r="O15" s="88"/>
    </row>
    <row r="16" spans="1:15" ht="12.75" customHeight="1">
      <c r="A16" s="89"/>
      <c r="B16" s="90"/>
      <c r="C16" s="118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07"/>
      <c r="I16" s="108"/>
      <c r="J16" s="108"/>
      <c r="K16" s="108"/>
      <c r="L16" s="108"/>
      <c r="M16" s="108"/>
      <c r="N16" s="109"/>
      <c r="O16" s="88"/>
    </row>
    <row r="17" spans="1:15" ht="12.75" customHeight="1">
      <c r="A17" s="89"/>
      <c r="B17" s="90"/>
      <c r="C17" s="118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10"/>
      <c r="I17" s="111"/>
      <c r="J17" s="111"/>
      <c r="K17" s="111"/>
      <c r="L17" s="111"/>
      <c r="M17" s="111"/>
      <c r="N17" s="112"/>
      <c r="O17" s="88"/>
    </row>
    <row r="18" spans="1:15" ht="90.75" customHeight="1">
      <c r="A18" s="89" t="s">
        <v>12</v>
      </c>
      <c r="B18" s="90" t="s">
        <v>18</v>
      </c>
      <c r="C18" s="103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88" t="s">
        <v>42</v>
      </c>
    </row>
    <row r="19" spans="1:15" ht="13.5" customHeight="1">
      <c r="A19" s="89"/>
      <c r="B19" s="90"/>
      <c r="C19" s="103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88"/>
    </row>
    <row r="20" spans="1:15" ht="13.5" customHeight="1">
      <c r="A20" s="89"/>
      <c r="B20" s="90"/>
      <c r="C20" s="103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88"/>
    </row>
    <row r="21" spans="1:15" ht="13.5" customHeight="1">
      <c r="A21" s="89"/>
      <c r="B21" s="90"/>
      <c r="C21" s="103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88"/>
    </row>
    <row r="22" spans="1:15" ht="13.5" customHeight="1">
      <c r="A22" s="89"/>
      <c r="B22" s="90"/>
      <c r="C22" s="103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88"/>
    </row>
    <row r="23" spans="1:15" ht="13.5" customHeight="1">
      <c r="A23" s="89"/>
      <c r="B23" s="90"/>
      <c r="C23" s="103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88"/>
    </row>
    <row r="24" spans="1:15" ht="12.75" customHeight="1">
      <c r="A24" s="89" t="s">
        <v>19</v>
      </c>
      <c r="B24" s="90" t="s">
        <v>21</v>
      </c>
      <c r="C24" s="117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04"/>
      <c r="I24" s="105"/>
      <c r="J24" s="105"/>
      <c r="K24" s="105"/>
      <c r="L24" s="105"/>
      <c r="M24" s="105"/>
      <c r="N24" s="106"/>
      <c r="O24" s="88" t="s">
        <v>44</v>
      </c>
    </row>
    <row r="25" spans="1:15" ht="12.75" customHeight="1">
      <c r="A25" s="89"/>
      <c r="B25" s="90"/>
      <c r="C25" s="118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07"/>
      <c r="I25" s="108"/>
      <c r="J25" s="108"/>
      <c r="K25" s="108"/>
      <c r="L25" s="108"/>
      <c r="M25" s="108"/>
      <c r="N25" s="109"/>
      <c r="O25" s="88"/>
    </row>
    <row r="26" spans="1:15" ht="12.75" customHeight="1">
      <c r="A26" s="89"/>
      <c r="B26" s="90"/>
      <c r="C26" s="118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07"/>
      <c r="I26" s="108"/>
      <c r="J26" s="108"/>
      <c r="K26" s="108"/>
      <c r="L26" s="108"/>
      <c r="M26" s="108"/>
      <c r="N26" s="109"/>
      <c r="O26" s="88"/>
    </row>
    <row r="27" spans="1:15" ht="12.75" customHeight="1">
      <c r="A27" s="89"/>
      <c r="B27" s="90"/>
      <c r="C27" s="118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07"/>
      <c r="I27" s="108"/>
      <c r="J27" s="108"/>
      <c r="K27" s="108"/>
      <c r="L27" s="108"/>
      <c r="M27" s="108"/>
      <c r="N27" s="109"/>
      <c r="O27" s="88"/>
    </row>
    <row r="28" spans="1:15" ht="12.75" customHeight="1">
      <c r="A28" s="89"/>
      <c r="B28" s="90"/>
      <c r="C28" s="118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07"/>
      <c r="I28" s="108"/>
      <c r="J28" s="108"/>
      <c r="K28" s="108"/>
      <c r="L28" s="108"/>
      <c r="M28" s="108"/>
      <c r="N28" s="109"/>
      <c r="O28" s="88"/>
    </row>
    <row r="29" spans="1:15" ht="12.75" customHeight="1">
      <c r="A29" s="89"/>
      <c r="B29" s="90"/>
      <c r="C29" s="118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10"/>
      <c r="I29" s="111"/>
      <c r="J29" s="111"/>
      <c r="K29" s="111"/>
      <c r="L29" s="111"/>
      <c r="M29" s="111"/>
      <c r="N29" s="112"/>
      <c r="O29" s="88"/>
    </row>
    <row r="30" spans="1:15" ht="101.25" customHeight="1">
      <c r="A30" s="89" t="s">
        <v>20</v>
      </c>
      <c r="B30" s="90" t="s">
        <v>22</v>
      </c>
      <c r="C30" s="103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88" t="s">
        <v>44</v>
      </c>
    </row>
    <row r="31" spans="1:15" ht="13.5" customHeight="1">
      <c r="A31" s="89"/>
      <c r="B31" s="90"/>
      <c r="C31" s="103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88"/>
    </row>
    <row r="32" spans="1:15" ht="13.5" customHeight="1">
      <c r="A32" s="89"/>
      <c r="B32" s="90"/>
      <c r="C32" s="103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88"/>
    </row>
    <row r="33" spans="1:15" ht="13.5" customHeight="1">
      <c r="A33" s="89"/>
      <c r="B33" s="90"/>
      <c r="C33" s="103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88"/>
    </row>
    <row r="34" spans="1:15" ht="13.5" customHeight="1">
      <c r="A34" s="89"/>
      <c r="B34" s="90"/>
      <c r="C34" s="103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88"/>
    </row>
    <row r="35" spans="1:15" ht="13.5" customHeight="1">
      <c r="A35" s="89"/>
      <c r="B35" s="90"/>
      <c r="C35" s="103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88"/>
    </row>
  </sheetData>
  <sheetProtection/>
  <mergeCells count="30"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2"/>
  <sheetViews>
    <sheetView tabSelected="1" zoomScale="85" zoomScaleNormal="85" zoomScaleSheetLayoutView="100" workbookViewId="0" topLeftCell="A1">
      <pane ySplit="8" topLeftCell="A31" activePane="bottomLeft" state="frozen"/>
      <selection pane="topLeft" activeCell="A1" sqref="A1"/>
      <selection pane="bottomLeft" activeCell="T4" sqref="T4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8.7109375" style="18" customWidth="1"/>
    <col min="6" max="6" width="8.8515625" style="18" customWidth="1"/>
    <col min="7" max="11" width="7.57421875" style="18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16384" width="19.57421875" style="15" customWidth="1"/>
  </cols>
  <sheetData>
    <row r="1" spans="13:19" ht="39" customHeight="1">
      <c r="M1" s="82"/>
      <c r="N1" s="82"/>
      <c r="O1" s="121" t="s">
        <v>95</v>
      </c>
      <c r="P1" s="121"/>
      <c r="Q1" s="121"/>
      <c r="R1" s="121"/>
      <c r="S1" s="121"/>
    </row>
    <row r="2" spans="12:19" ht="30.75" customHeight="1">
      <c r="L2" s="122" t="s">
        <v>99</v>
      </c>
      <c r="M2" s="123"/>
      <c r="N2" s="123"/>
      <c r="O2" s="123"/>
      <c r="P2" s="123"/>
      <c r="Q2" s="123"/>
      <c r="R2" s="123"/>
      <c r="S2" s="123"/>
    </row>
    <row r="3" spans="12:19" ht="38.25" customHeight="1">
      <c r="L3" s="146" t="s">
        <v>100</v>
      </c>
      <c r="M3" s="146"/>
      <c r="N3" s="146"/>
      <c r="O3" s="146"/>
      <c r="P3" s="146"/>
      <c r="Q3" s="146"/>
      <c r="R3" s="146"/>
      <c r="S3" s="146"/>
    </row>
    <row r="4" spans="1:19" ht="40.5" customHeight="1">
      <c r="A4" s="142" t="s">
        <v>91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ht="9.75" customHeight="1">
      <c r="S5" s="19"/>
    </row>
    <row r="6" spans="1:19" s="20" customFormat="1" ht="27" customHeight="1">
      <c r="A6" s="143" t="s">
        <v>45</v>
      </c>
      <c r="B6" s="125" t="s">
        <v>46</v>
      </c>
      <c r="C6" s="143" t="s">
        <v>47</v>
      </c>
      <c r="D6" s="143" t="s">
        <v>48</v>
      </c>
      <c r="E6" s="159" t="s">
        <v>86</v>
      </c>
      <c r="F6" s="160"/>
      <c r="G6" s="160"/>
      <c r="H6" s="160"/>
      <c r="I6" s="160"/>
      <c r="J6" s="160"/>
      <c r="K6" s="161"/>
      <c r="L6" s="159" t="s">
        <v>49</v>
      </c>
      <c r="M6" s="160"/>
      <c r="N6" s="160"/>
      <c r="O6" s="160"/>
      <c r="P6" s="160"/>
      <c r="Q6" s="160"/>
      <c r="R6" s="161"/>
      <c r="S6" s="125" t="s">
        <v>50</v>
      </c>
    </row>
    <row r="7" spans="1:19" s="20" customFormat="1" ht="16.5" customHeight="1">
      <c r="A7" s="143"/>
      <c r="B7" s="127"/>
      <c r="C7" s="143"/>
      <c r="D7" s="143"/>
      <c r="E7" s="47" t="s">
        <v>5</v>
      </c>
      <c r="F7" s="47" t="s">
        <v>51</v>
      </c>
      <c r="G7" s="47" t="s">
        <v>52</v>
      </c>
      <c r="H7" s="47" t="s">
        <v>53</v>
      </c>
      <c r="I7" s="47" t="s">
        <v>54</v>
      </c>
      <c r="J7" s="47" t="s">
        <v>96</v>
      </c>
      <c r="K7" s="47" t="s">
        <v>97</v>
      </c>
      <c r="L7" s="47" t="s">
        <v>87</v>
      </c>
      <c r="M7" s="47">
        <v>2015</v>
      </c>
      <c r="N7" s="47">
        <v>2016</v>
      </c>
      <c r="O7" s="47">
        <v>2017</v>
      </c>
      <c r="P7" s="47">
        <v>2018</v>
      </c>
      <c r="Q7" s="47">
        <v>2019</v>
      </c>
      <c r="R7" s="47">
        <v>2020</v>
      </c>
      <c r="S7" s="127"/>
    </row>
    <row r="8" spans="1:19" s="20" customFormat="1" ht="11.2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80">
        <v>16</v>
      </c>
      <c r="Q8" s="80">
        <v>17</v>
      </c>
      <c r="R8" s="80">
        <v>18</v>
      </c>
      <c r="S8" s="80">
        <v>19</v>
      </c>
    </row>
    <row r="9" spans="1:19" s="20" customFormat="1" ht="13.5" customHeight="1">
      <c r="A9" s="21"/>
      <c r="B9" s="149" t="s">
        <v>90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1:19" s="20" customFormat="1" ht="14.25" customHeight="1">
      <c r="A10" s="23">
        <v>1</v>
      </c>
      <c r="B10" s="151" t="s">
        <v>89</v>
      </c>
      <c r="C10" s="152"/>
      <c r="D10" s="153"/>
      <c r="E10" s="153"/>
      <c r="F10" s="153"/>
      <c r="G10" s="153"/>
      <c r="H10" s="153"/>
      <c r="I10" s="153"/>
      <c r="J10" s="153"/>
      <c r="K10" s="152"/>
      <c r="L10" s="152"/>
      <c r="M10" s="152"/>
      <c r="N10" s="152"/>
      <c r="O10" s="152"/>
      <c r="P10" s="152"/>
      <c r="Q10" s="152"/>
      <c r="R10" s="152"/>
      <c r="S10" s="154"/>
    </row>
    <row r="11" spans="1:19" s="20" customFormat="1" ht="36.75" customHeight="1">
      <c r="A11" s="155" t="s">
        <v>11</v>
      </c>
      <c r="B11" s="157" t="s">
        <v>88</v>
      </c>
      <c r="C11" s="140" t="s">
        <v>98</v>
      </c>
      <c r="D11" s="48" t="s">
        <v>64</v>
      </c>
      <c r="E11" s="51">
        <f>E12+E13</f>
        <v>151678</v>
      </c>
      <c r="F11" s="51">
        <f>F12+F13</f>
        <v>25719.2</v>
      </c>
      <c r="G11" s="51">
        <f>G12+G13</f>
        <v>22000</v>
      </c>
      <c r="H11" s="51">
        <f>H12+H13</f>
        <v>25989.7</v>
      </c>
      <c r="I11" s="51">
        <f>I12+I13</f>
        <v>25989.7</v>
      </c>
      <c r="J11" s="51">
        <f>J12+J13</f>
        <v>25989.7</v>
      </c>
      <c r="K11" s="51">
        <f>K12+K13</f>
        <v>25989.7</v>
      </c>
      <c r="L11" s="30" t="s">
        <v>30</v>
      </c>
      <c r="M11" s="22">
        <v>3</v>
      </c>
      <c r="N11" s="22">
        <v>4</v>
      </c>
      <c r="O11" s="22">
        <v>5</v>
      </c>
      <c r="P11" s="22">
        <v>6</v>
      </c>
      <c r="Q11" s="80">
        <v>7</v>
      </c>
      <c r="R11" s="80">
        <v>8</v>
      </c>
      <c r="S11" s="147" t="s">
        <v>58</v>
      </c>
    </row>
    <row r="12" spans="1:19" s="20" customFormat="1" ht="24.75" customHeight="1">
      <c r="A12" s="156"/>
      <c r="B12" s="158"/>
      <c r="C12" s="141"/>
      <c r="D12" s="37" t="s">
        <v>7</v>
      </c>
      <c r="E12" s="52">
        <f>F12+G12+H12+I12+J12+K12</f>
        <v>151615.5</v>
      </c>
      <c r="F12" s="53">
        <v>25656.7</v>
      </c>
      <c r="G12" s="53">
        <v>22000</v>
      </c>
      <c r="H12" s="53">
        <f>25949.7+40</f>
        <v>25989.7</v>
      </c>
      <c r="I12" s="53">
        <f>25949.7+40</f>
        <v>25989.7</v>
      </c>
      <c r="J12" s="53">
        <f>25949.7+40</f>
        <v>25989.7</v>
      </c>
      <c r="K12" s="53">
        <f>25949.7+40</f>
        <v>25989.7</v>
      </c>
      <c r="L12" s="30" t="s">
        <v>36</v>
      </c>
      <c r="M12" s="22">
        <v>98788</v>
      </c>
      <c r="N12" s="22">
        <v>98985</v>
      </c>
      <c r="O12" s="22">
        <v>99232</v>
      </c>
      <c r="P12" s="22">
        <v>99553</v>
      </c>
      <c r="Q12" s="80">
        <v>99653</v>
      </c>
      <c r="R12" s="80">
        <v>99753</v>
      </c>
      <c r="S12" s="148"/>
    </row>
    <row r="13" spans="1:19" s="20" customFormat="1" ht="25.5" customHeight="1">
      <c r="A13" s="156"/>
      <c r="B13" s="158"/>
      <c r="C13" s="141"/>
      <c r="D13" s="42" t="s">
        <v>6</v>
      </c>
      <c r="E13" s="52">
        <f>F13+G13+H13+I13+J13+K13</f>
        <v>62.5</v>
      </c>
      <c r="F13" s="52">
        <v>62.5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30" t="s">
        <v>71</v>
      </c>
      <c r="M13" s="22">
        <v>75</v>
      </c>
      <c r="N13" s="22">
        <v>80</v>
      </c>
      <c r="O13" s="22">
        <v>80</v>
      </c>
      <c r="P13" s="22">
        <v>80</v>
      </c>
      <c r="Q13" s="80">
        <v>80</v>
      </c>
      <c r="R13" s="80">
        <v>80</v>
      </c>
      <c r="S13" s="148"/>
    </row>
    <row r="14" spans="1:19" s="20" customFormat="1" ht="37.5" customHeight="1">
      <c r="A14" s="28"/>
      <c r="B14" s="27"/>
      <c r="C14" s="28"/>
      <c r="D14" s="29"/>
      <c r="E14" s="28"/>
      <c r="F14" s="28"/>
      <c r="G14" s="28"/>
      <c r="H14" s="28"/>
      <c r="I14" s="28"/>
      <c r="J14" s="28"/>
      <c r="K14" s="29"/>
      <c r="L14" s="30" t="s">
        <v>72</v>
      </c>
      <c r="M14" s="22">
        <v>26</v>
      </c>
      <c r="N14" s="22">
        <v>39</v>
      </c>
      <c r="O14" s="22">
        <v>52</v>
      </c>
      <c r="P14" s="22">
        <v>65</v>
      </c>
      <c r="Q14" s="80">
        <v>66</v>
      </c>
      <c r="R14" s="80">
        <v>67</v>
      </c>
      <c r="S14" s="148"/>
    </row>
    <row r="15" spans="1:19" s="20" customFormat="1" ht="27" customHeight="1">
      <c r="A15" s="28"/>
      <c r="B15" s="27"/>
      <c r="C15" s="28"/>
      <c r="D15" s="29"/>
      <c r="E15" s="28"/>
      <c r="F15" s="28"/>
      <c r="G15" s="28"/>
      <c r="H15" s="28"/>
      <c r="I15" s="28"/>
      <c r="J15" s="28"/>
      <c r="K15" s="29"/>
      <c r="L15" s="30" t="s">
        <v>73</v>
      </c>
      <c r="M15" s="22">
        <v>18</v>
      </c>
      <c r="N15" s="22">
        <v>19</v>
      </c>
      <c r="O15" s="22">
        <v>20</v>
      </c>
      <c r="P15" s="22">
        <v>21</v>
      </c>
      <c r="Q15" s="81">
        <v>22</v>
      </c>
      <c r="R15" s="80">
        <v>23</v>
      </c>
      <c r="S15" s="148"/>
    </row>
    <row r="16" spans="1:19" s="20" customFormat="1" ht="39" customHeight="1">
      <c r="A16" s="28"/>
      <c r="B16" s="27"/>
      <c r="C16" s="28"/>
      <c r="D16" s="29"/>
      <c r="E16" s="28"/>
      <c r="F16" s="28"/>
      <c r="G16" s="28"/>
      <c r="H16" s="28"/>
      <c r="I16" s="28"/>
      <c r="J16" s="28"/>
      <c r="K16" s="29"/>
      <c r="L16" s="30" t="s">
        <v>74</v>
      </c>
      <c r="M16" s="22">
        <v>11</v>
      </c>
      <c r="N16" s="22">
        <v>11</v>
      </c>
      <c r="O16" s="22">
        <v>11</v>
      </c>
      <c r="P16" s="22">
        <v>11</v>
      </c>
      <c r="Q16" s="22">
        <v>11</v>
      </c>
      <c r="R16" s="80">
        <v>11</v>
      </c>
      <c r="S16" s="148"/>
    </row>
    <row r="17" spans="1:19" s="20" customFormat="1" ht="37.5" customHeight="1">
      <c r="A17" s="28"/>
      <c r="B17" s="27"/>
      <c r="C17" s="28"/>
      <c r="D17" s="29"/>
      <c r="E17" s="28"/>
      <c r="F17" s="28"/>
      <c r="G17" s="28"/>
      <c r="H17" s="28"/>
      <c r="I17" s="28"/>
      <c r="J17" s="28"/>
      <c r="K17" s="29"/>
      <c r="L17" s="49" t="s">
        <v>39</v>
      </c>
      <c r="M17" s="36">
        <v>208</v>
      </c>
      <c r="N17" s="36">
        <v>312</v>
      </c>
      <c r="O17" s="36">
        <v>416</v>
      </c>
      <c r="P17" s="36">
        <v>520</v>
      </c>
      <c r="Q17" s="79">
        <v>525</v>
      </c>
      <c r="R17" s="79">
        <v>530</v>
      </c>
      <c r="S17" s="148"/>
    </row>
    <row r="18" spans="1:19" s="20" customFormat="1" ht="12" customHeight="1">
      <c r="A18" s="39" t="s">
        <v>55</v>
      </c>
      <c r="B18" s="144" t="s">
        <v>21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</row>
    <row r="19" spans="1:19" s="20" customFormat="1" ht="36.75" customHeight="1">
      <c r="A19" s="170" t="s">
        <v>19</v>
      </c>
      <c r="B19" s="169" t="s">
        <v>67</v>
      </c>
      <c r="C19" s="171" t="s">
        <v>98</v>
      </c>
      <c r="D19" s="50" t="s">
        <v>65</v>
      </c>
      <c r="E19" s="51">
        <f>E20+E21</f>
        <v>2624.3</v>
      </c>
      <c r="F19" s="51">
        <f aca="true" t="shared" si="0" ref="F19:K19">F20+F21</f>
        <v>439.3</v>
      </c>
      <c r="G19" s="51">
        <f t="shared" si="0"/>
        <v>265</v>
      </c>
      <c r="H19" s="51">
        <f t="shared" si="0"/>
        <v>480</v>
      </c>
      <c r="I19" s="51">
        <f t="shared" si="0"/>
        <v>480</v>
      </c>
      <c r="J19" s="51">
        <f t="shared" si="0"/>
        <v>480</v>
      </c>
      <c r="K19" s="51">
        <f t="shared" si="0"/>
        <v>480</v>
      </c>
      <c r="L19" s="33" t="s">
        <v>75</v>
      </c>
      <c r="M19" s="31">
        <v>15.8</v>
      </c>
      <c r="N19" s="31">
        <v>24</v>
      </c>
      <c r="O19" s="31">
        <v>26</v>
      </c>
      <c r="P19" s="31">
        <v>28.5</v>
      </c>
      <c r="Q19" s="75">
        <v>29.5</v>
      </c>
      <c r="R19" s="75">
        <v>30.5</v>
      </c>
      <c r="S19" s="34"/>
    </row>
    <row r="20" spans="1:19" s="20" customFormat="1" ht="36" customHeight="1">
      <c r="A20" s="170"/>
      <c r="B20" s="169"/>
      <c r="C20" s="171"/>
      <c r="D20" s="40" t="s">
        <v>7</v>
      </c>
      <c r="E20" s="52">
        <f>F20+G20+H20+I20+J20+K20</f>
        <v>2620</v>
      </c>
      <c r="F20" s="52">
        <f aca="true" t="shared" si="1" ref="F20:K20">F23+F26+F29+F35</f>
        <v>435</v>
      </c>
      <c r="G20" s="52">
        <f t="shared" si="1"/>
        <v>265</v>
      </c>
      <c r="H20" s="52">
        <f t="shared" si="1"/>
        <v>480</v>
      </c>
      <c r="I20" s="52">
        <f t="shared" si="1"/>
        <v>480</v>
      </c>
      <c r="J20" s="52">
        <f t="shared" si="1"/>
        <v>480</v>
      </c>
      <c r="K20" s="52">
        <f t="shared" si="1"/>
        <v>480</v>
      </c>
      <c r="L20" s="172" t="s">
        <v>25</v>
      </c>
      <c r="M20" s="31">
        <v>1</v>
      </c>
      <c r="N20" s="31">
        <v>2</v>
      </c>
      <c r="O20" s="31">
        <v>3</v>
      </c>
      <c r="P20" s="31">
        <v>4</v>
      </c>
      <c r="Q20" s="75">
        <v>4</v>
      </c>
      <c r="R20" s="75">
        <v>4</v>
      </c>
      <c r="S20" s="34" t="s">
        <v>63</v>
      </c>
    </row>
    <row r="21" spans="1:19" s="20" customFormat="1" ht="22.5" customHeight="1">
      <c r="A21" s="170"/>
      <c r="B21" s="169"/>
      <c r="C21" s="171"/>
      <c r="D21" s="41" t="s">
        <v>6</v>
      </c>
      <c r="E21" s="52">
        <f>F21+G21+H21+I21+J21+K21</f>
        <v>4.3</v>
      </c>
      <c r="F21" s="54">
        <v>4.3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173"/>
      <c r="M21" s="45"/>
      <c r="N21" s="45"/>
      <c r="O21" s="45"/>
      <c r="P21" s="45"/>
      <c r="Q21" s="45"/>
      <c r="R21" s="45"/>
      <c r="S21" s="46"/>
    </row>
    <row r="22" spans="1:19" s="20" customFormat="1" ht="26.25" customHeight="1">
      <c r="A22" s="137" t="s">
        <v>20</v>
      </c>
      <c r="B22" s="162" t="s">
        <v>82</v>
      </c>
      <c r="C22" s="134" t="s">
        <v>98</v>
      </c>
      <c r="D22" s="35" t="s">
        <v>92</v>
      </c>
      <c r="E22" s="64">
        <f>SUM(F22:K22)</f>
        <v>323</v>
      </c>
      <c r="F22" s="52">
        <f aca="true" t="shared" si="2" ref="F22:K22">F23</f>
        <v>63</v>
      </c>
      <c r="G22" s="52">
        <f t="shared" si="2"/>
        <v>60</v>
      </c>
      <c r="H22" s="52">
        <f t="shared" si="2"/>
        <v>50</v>
      </c>
      <c r="I22" s="52">
        <f t="shared" si="2"/>
        <v>50</v>
      </c>
      <c r="J22" s="52">
        <f t="shared" si="2"/>
        <v>50</v>
      </c>
      <c r="K22" s="52">
        <f t="shared" si="2"/>
        <v>50</v>
      </c>
      <c r="L22" s="166" t="s">
        <v>76</v>
      </c>
      <c r="M22" s="72">
        <v>13</v>
      </c>
      <c r="N22" s="72">
        <v>17</v>
      </c>
      <c r="O22" s="72">
        <v>20</v>
      </c>
      <c r="P22" s="134">
        <v>22</v>
      </c>
      <c r="Q22" s="134">
        <v>23</v>
      </c>
      <c r="R22" s="134">
        <v>24</v>
      </c>
      <c r="S22" s="134" t="s">
        <v>56</v>
      </c>
    </row>
    <row r="23" spans="1:19" s="20" customFormat="1" ht="18.75" customHeight="1">
      <c r="A23" s="138"/>
      <c r="B23" s="163"/>
      <c r="C23" s="165"/>
      <c r="D23" s="63" t="s">
        <v>7</v>
      </c>
      <c r="E23" s="52">
        <f>SUM(F23:K23)</f>
        <v>323</v>
      </c>
      <c r="F23" s="52">
        <v>63</v>
      </c>
      <c r="G23" s="52">
        <v>60</v>
      </c>
      <c r="H23" s="52">
        <v>50</v>
      </c>
      <c r="I23" s="52">
        <v>50</v>
      </c>
      <c r="J23" s="52">
        <v>50</v>
      </c>
      <c r="K23" s="52">
        <v>50</v>
      </c>
      <c r="L23" s="167"/>
      <c r="M23" s="77"/>
      <c r="N23" s="77"/>
      <c r="O23" s="77"/>
      <c r="P23" s="165"/>
      <c r="Q23" s="165"/>
      <c r="R23" s="165"/>
      <c r="S23" s="165"/>
    </row>
    <row r="24" spans="1:19" s="20" customFormat="1" ht="18" customHeight="1">
      <c r="A24" s="139"/>
      <c r="B24" s="164"/>
      <c r="C24" s="135"/>
      <c r="D24" s="63" t="s">
        <v>6</v>
      </c>
      <c r="E24" s="54">
        <f>SUM(F24:K24)</f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168"/>
      <c r="M24" s="76"/>
      <c r="N24" s="76"/>
      <c r="O24" s="76"/>
      <c r="P24" s="135"/>
      <c r="Q24" s="135"/>
      <c r="R24" s="135"/>
      <c r="S24" s="135"/>
    </row>
    <row r="25" spans="1:19" s="20" customFormat="1" ht="33.75" customHeight="1">
      <c r="A25" s="137" t="s">
        <v>68</v>
      </c>
      <c r="B25" s="174" t="s">
        <v>83</v>
      </c>
      <c r="C25" s="134" t="s">
        <v>98</v>
      </c>
      <c r="D25" s="50" t="s">
        <v>93</v>
      </c>
      <c r="E25" s="55">
        <f>SUM(F25:K25)</f>
        <v>1972</v>
      </c>
      <c r="F25" s="55">
        <f aca="true" t="shared" si="3" ref="F25:K25">+F26</f>
        <v>322</v>
      </c>
      <c r="G25" s="55">
        <f t="shared" si="3"/>
        <v>130</v>
      </c>
      <c r="H25" s="55">
        <f t="shared" si="3"/>
        <v>380</v>
      </c>
      <c r="I25" s="55">
        <f t="shared" si="3"/>
        <v>380</v>
      </c>
      <c r="J25" s="55">
        <f t="shared" si="3"/>
        <v>380</v>
      </c>
      <c r="K25" s="55">
        <f t="shared" si="3"/>
        <v>380</v>
      </c>
      <c r="L25" s="32" t="s">
        <v>77</v>
      </c>
      <c r="M25" s="31">
        <v>5</v>
      </c>
      <c r="N25" s="31">
        <v>6</v>
      </c>
      <c r="O25" s="31">
        <v>7</v>
      </c>
      <c r="P25" s="31">
        <v>8</v>
      </c>
      <c r="Q25" s="75">
        <v>9</v>
      </c>
      <c r="R25" s="75">
        <v>10</v>
      </c>
      <c r="S25" s="134" t="s">
        <v>60</v>
      </c>
    </row>
    <row r="26" spans="1:19" s="20" customFormat="1" ht="30.75" customHeight="1">
      <c r="A26" s="179"/>
      <c r="B26" s="175"/>
      <c r="C26" s="136"/>
      <c r="D26" s="40" t="s">
        <v>7</v>
      </c>
      <c r="E26" s="52">
        <f>SUM(F26:K26)</f>
        <v>1972</v>
      </c>
      <c r="F26" s="52">
        <v>322</v>
      </c>
      <c r="G26" s="52">
        <v>130</v>
      </c>
      <c r="H26" s="52">
        <v>380</v>
      </c>
      <c r="I26" s="52">
        <v>380</v>
      </c>
      <c r="J26" s="52">
        <v>380</v>
      </c>
      <c r="K26" s="52">
        <v>380</v>
      </c>
      <c r="L26" s="172" t="s">
        <v>78</v>
      </c>
      <c r="M26" s="72">
        <v>265</v>
      </c>
      <c r="N26" s="72">
        <v>272</v>
      </c>
      <c r="O26" s="72">
        <v>280</v>
      </c>
      <c r="P26" s="72">
        <v>290</v>
      </c>
      <c r="Q26" s="72">
        <v>300</v>
      </c>
      <c r="R26" s="72">
        <v>310</v>
      </c>
      <c r="S26" s="136"/>
    </row>
    <row r="27" spans="1:19" s="20" customFormat="1" ht="29.25" customHeight="1">
      <c r="A27" s="138"/>
      <c r="B27" s="176"/>
      <c r="C27" s="180"/>
      <c r="D27" s="65" t="s">
        <v>6</v>
      </c>
      <c r="E27" s="66">
        <v>0</v>
      </c>
      <c r="F27" s="66">
        <v>0</v>
      </c>
      <c r="G27" s="66">
        <v>0</v>
      </c>
      <c r="H27" s="66">
        <v>0</v>
      </c>
      <c r="I27" s="52">
        <v>0</v>
      </c>
      <c r="J27" s="52">
        <v>0</v>
      </c>
      <c r="K27" s="52">
        <v>0</v>
      </c>
      <c r="L27" s="181"/>
      <c r="M27" s="74"/>
      <c r="N27" s="74"/>
      <c r="O27" s="74"/>
      <c r="P27" s="74"/>
      <c r="Q27" s="74"/>
      <c r="R27" s="74"/>
      <c r="S27" s="135"/>
    </row>
    <row r="28" spans="1:19" s="20" customFormat="1" ht="38.25" customHeight="1">
      <c r="A28" s="137" t="s">
        <v>69</v>
      </c>
      <c r="B28" s="174" t="s">
        <v>84</v>
      </c>
      <c r="C28" s="134" t="s">
        <v>98</v>
      </c>
      <c r="D28" s="62" t="s">
        <v>94</v>
      </c>
      <c r="E28" s="69">
        <f>SUM(F28:K28)</f>
        <v>54.3</v>
      </c>
      <c r="F28" s="69">
        <f aca="true" t="shared" si="4" ref="F28:K28">F29+F30</f>
        <v>4.3</v>
      </c>
      <c r="G28" s="69">
        <f t="shared" si="4"/>
        <v>50</v>
      </c>
      <c r="H28" s="69">
        <f t="shared" si="4"/>
        <v>0</v>
      </c>
      <c r="I28" s="69">
        <f t="shared" si="4"/>
        <v>0</v>
      </c>
      <c r="J28" s="69">
        <f t="shared" si="4"/>
        <v>0</v>
      </c>
      <c r="K28" s="64">
        <f t="shared" si="4"/>
        <v>0</v>
      </c>
      <c r="L28" s="70" t="s">
        <v>79</v>
      </c>
      <c r="M28" s="38" t="s">
        <v>59</v>
      </c>
      <c r="N28" s="38">
        <v>5</v>
      </c>
      <c r="O28" s="38">
        <v>6</v>
      </c>
      <c r="P28" s="38">
        <v>8</v>
      </c>
      <c r="Q28" s="78">
        <v>9</v>
      </c>
      <c r="R28" s="78">
        <v>10</v>
      </c>
      <c r="S28" s="134" t="s">
        <v>61</v>
      </c>
    </row>
    <row r="29" spans="1:19" s="20" customFormat="1" ht="30" customHeight="1">
      <c r="A29" s="138"/>
      <c r="B29" s="175"/>
      <c r="C29" s="165"/>
      <c r="D29" s="35" t="s">
        <v>7</v>
      </c>
      <c r="E29" s="66">
        <f>F29+G29+H29+I29+J29+K29</f>
        <v>50</v>
      </c>
      <c r="F29" s="66">
        <v>0</v>
      </c>
      <c r="G29" s="66">
        <v>50</v>
      </c>
      <c r="H29" s="66">
        <v>0</v>
      </c>
      <c r="I29" s="52">
        <v>0</v>
      </c>
      <c r="J29" s="52">
        <v>0</v>
      </c>
      <c r="K29" s="52">
        <v>0</v>
      </c>
      <c r="L29" s="177" t="s">
        <v>80</v>
      </c>
      <c r="M29" s="72" t="s">
        <v>59</v>
      </c>
      <c r="N29" s="72">
        <v>80</v>
      </c>
      <c r="O29" s="72">
        <v>81</v>
      </c>
      <c r="P29" s="134">
        <v>82</v>
      </c>
      <c r="Q29" s="134">
        <v>83</v>
      </c>
      <c r="R29" s="134">
        <v>84</v>
      </c>
      <c r="S29" s="136"/>
    </row>
    <row r="30" spans="1:19" s="20" customFormat="1" ht="21" customHeight="1">
      <c r="A30" s="139"/>
      <c r="B30" s="176"/>
      <c r="C30" s="135"/>
      <c r="D30" s="63" t="s">
        <v>6</v>
      </c>
      <c r="E30" s="66">
        <f>F30+G30+H30+I30+J30+K30</f>
        <v>4.3</v>
      </c>
      <c r="F30" s="52">
        <v>4.3</v>
      </c>
      <c r="G30" s="52">
        <v>0</v>
      </c>
      <c r="H30" s="52">
        <v>0</v>
      </c>
      <c r="I30" s="52">
        <v>0</v>
      </c>
      <c r="J30" s="52">
        <v>0</v>
      </c>
      <c r="K30" s="54">
        <v>0</v>
      </c>
      <c r="L30" s="178"/>
      <c r="M30" s="76"/>
      <c r="N30" s="76"/>
      <c r="O30" s="76"/>
      <c r="P30" s="135"/>
      <c r="Q30" s="135"/>
      <c r="R30" s="135"/>
      <c r="S30" s="135"/>
    </row>
    <row r="31" spans="1:23" s="43" customFormat="1" ht="22.5" customHeight="1">
      <c r="A31" s="137" t="s">
        <v>70</v>
      </c>
      <c r="B31" s="174" t="s">
        <v>85</v>
      </c>
      <c r="C31" s="185" t="s">
        <v>98</v>
      </c>
      <c r="D31" s="31" t="s">
        <v>94</v>
      </c>
      <c r="E31" s="69">
        <f>SUM(F31:K31)</f>
        <v>275</v>
      </c>
      <c r="F31" s="69">
        <f aca="true" t="shared" si="5" ref="F31:K31">F35</f>
        <v>50</v>
      </c>
      <c r="G31" s="69">
        <f t="shared" si="5"/>
        <v>25</v>
      </c>
      <c r="H31" s="69">
        <f t="shared" si="5"/>
        <v>50</v>
      </c>
      <c r="I31" s="69">
        <f t="shared" si="5"/>
        <v>50</v>
      </c>
      <c r="J31" s="69">
        <f t="shared" si="5"/>
        <v>50</v>
      </c>
      <c r="K31" s="69">
        <f t="shared" si="5"/>
        <v>50</v>
      </c>
      <c r="L31" s="187" t="s">
        <v>81</v>
      </c>
      <c r="M31" s="72">
        <v>298</v>
      </c>
      <c r="N31" s="72">
        <v>300</v>
      </c>
      <c r="O31" s="72">
        <v>325</v>
      </c>
      <c r="P31" s="134">
        <v>350</v>
      </c>
      <c r="Q31" s="134">
        <v>355</v>
      </c>
      <c r="R31" s="134">
        <v>360</v>
      </c>
      <c r="S31" s="134" t="s">
        <v>62</v>
      </c>
      <c r="T31" s="44"/>
      <c r="U31" s="44"/>
      <c r="V31" s="44"/>
      <c r="W31" s="44"/>
    </row>
    <row r="32" spans="1:23" s="43" customFormat="1" ht="26.25" customHeight="1" hidden="1">
      <c r="A32" s="138"/>
      <c r="B32" s="184"/>
      <c r="C32" s="186"/>
      <c r="D32" s="71"/>
      <c r="E32" s="68"/>
      <c r="F32" s="68"/>
      <c r="G32" s="68"/>
      <c r="H32" s="68"/>
      <c r="I32" s="67"/>
      <c r="J32" s="67"/>
      <c r="K32" s="67"/>
      <c r="L32" s="182"/>
      <c r="M32" s="73"/>
      <c r="N32" s="73"/>
      <c r="O32" s="73"/>
      <c r="P32" s="182"/>
      <c r="Q32" s="182"/>
      <c r="R32" s="182"/>
      <c r="S32" s="182"/>
      <c r="T32" s="44"/>
      <c r="U32" s="44"/>
      <c r="V32" s="44"/>
      <c r="W32" s="44"/>
    </row>
    <row r="33" spans="1:23" s="43" customFormat="1" ht="26.25" customHeight="1" hidden="1">
      <c r="A33" s="138"/>
      <c r="B33" s="184"/>
      <c r="C33" s="186"/>
      <c r="D33" s="71"/>
      <c r="E33" s="68"/>
      <c r="F33" s="68"/>
      <c r="G33" s="68"/>
      <c r="H33" s="68"/>
      <c r="I33" s="67"/>
      <c r="J33" s="67"/>
      <c r="K33" s="67"/>
      <c r="L33" s="182"/>
      <c r="M33" s="73"/>
      <c r="N33" s="73"/>
      <c r="O33" s="73"/>
      <c r="P33" s="182"/>
      <c r="Q33" s="182"/>
      <c r="R33" s="182"/>
      <c r="S33" s="182"/>
      <c r="T33" s="44"/>
      <c r="U33" s="44"/>
      <c r="V33" s="44"/>
      <c r="W33" s="44"/>
    </row>
    <row r="34" spans="1:23" s="43" customFormat="1" ht="26.25" customHeight="1" hidden="1">
      <c r="A34" s="138"/>
      <c r="B34" s="184"/>
      <c r="C34" s="186"/>
      <c r="D34" s="71"/>
      <c r="E34" s="68"/>
      <c r="F34" s="68"/>
      <c r="G34" s="68"/>
      <c r="H34" s="68"/>
      <c r="I34" s="67"/>
      <c r="J34" s="67"/>
      <c r="K34" s="67"/>
      <c r="L34" s="182"/>
      <c r="M34" s="73"/>
      <c r="N34" s="73"/>
      <c r="O34" s="73"/>
      <c r="P34" s="182"/>
      <c r="Q34" s="182"/>
      <c r="R34" s="182"/>
      <c r="S34" s="182"/>
      <c r="T34" s="44"/>
      <c r="U34" s="44"/>
      <c r="V34" s="44"/>
      <c r="W34" s="44"/>
    </row>
    <row r="35" spans="1:19" s="44" customFormat="1" ht="14.25" customHeight="1">
      <c r="A35" s="138"/>
      <c r="B35" s="184"/>
      <c r="C35" s="186"/>
      <c r="D35" s="65" t="s">
        <v>7</v>
      </c>
      <c r="E35" s="66">
        <f>SUM(F35:K35)</f>
        <v>275</v>
      </c>
      <c r="F35" s="66">
        <v>50</v>
      </c>
      <c r="G35" s="66">
        <v>25</v>
      </c>
      <c r="H35" s="66">
        <v>50</v>
      </c>
      <c r="I35" s="66">
        <v>50</v>
      </c>
      <c r="J35" s="66">
        <v>50</v>
      </c>
      <c r="K35" s="66">
        <v>50</v>
      </c>
      <c r="L35" s="182"/>
      <c r="M35" s="73"/>
      <c r="N35" s="73"/>
      <c r="O35" s="73"/>
      <c r="P35" s="182"/>
      <c r="Q35" s="182"/>
      <c r="R35" s="182"/>
      <c r="S35" s="182"/>
    </row>
    <row r="36" spans="1:19" s="44" customFormat="1" ht="15" customHeight="1" thickBot="1">
      <c r="A36" s="139"/>
      <c r="B36" s="176"/>
      <c r="C36" s="180"/>
      <c r="D36" s="65" t="s">
        <v>6</v>
      </c>
      <c r="E36" s="66">
        <f>SUM(F36:K36)</f>
        <v>0</v>
      </c>
      <c r="F36" s="83">
        <v>0</v>
      </c>
      <c r="G36" s="83">
        <v>0</v>
      </c>
      <c r="H36" s="83">
        <v>0</v>
      </c>
      <c r="I36" s="84">
        <v>0</v>
      </c>
      <c r="J36" s="84">
        <v>0</v>
      </c>
      <c r="K36" s="84">
        <v>0</v>
      </c>
      <c r="L36" s="183"/>
      <c r="M36" s="74"/>
      <c r="N36" s="74"/>
      <c r="O36" s="74"/>
      <c r="P36" s="183"/>
      <c r="Q36" s="183"/>
      <c r="R36" s="183"/>
      <c r="S36" s="183"/>
    </row>
    <row r="37" spans="1:19" ht="22.5" customHeight="1">
      <c r="A37" s="124"/>
      <c r="B37" s="125" t="s">
        <v>66</v>
      </c>
      <c r="C37" s="128"/>
      <c r="D37" s="85" t="s">
        <v>57</v>
      </c>
      <c r="E37" s="86">
        <f>SUM(F37:K37)</f>
        <v>154302.3</v>
      </c>
      <c r="F37" s="87">
        <f>SUM(F38:F39)</f>
        <v>26158.5</v>
      </c>
      <c r="G37" s="87">
        <f>SUM(G38:G39)</f>
        <v>22265</v>
      </c>
      <c r="H37" s="87">
        <f>SUM(H38:H39)</f>
        <v>26469.7</v>
      </c>
      <c r="I37" s="87">
        <f>SUM(I38:I39)</f>
        <v>26469.7</v>
      </c>
      <c r="J37" s="87">
        <f>SUM(J38:J39)</f>
        <v>26469.7</v>
      </c>
      <c r="K37" s="87">
        <f>SUM(K38:K39)</f>
        <v>26469.7</v>
      </c>
      <c r="L37" s="131"/>
      <c r="M37" s="124"/>
      <c r="N37" s="124"/>
      <c r="O37" s="124"/>
      <c r="P37" s="124"/>
      <c r="Q37" s="124"/>
      <c r="R37" s="124"/>
      <c r="S37" s="124"/>
    </row>
    <row r="38" spans="1:19" ht="12.75" customHeight="1">
      <c r="A38" s="124"/>
      <c r="B38" s="126"/>
      <c r="C38" s="129"/>
      <c r="D38" s="24" t="s">
        <v>7</v>
      </c>
      <c r="E38" s="56">
        <f>SUM(F38:K38)</f>
        <v>154235.5</v>
      </c>
      <c r="F38" s="57">
        <f>F20+F12</f>
        <v>26091.7</v>
      </c>
      <c r="G38" s="57">
        <f>G19+G11</f>
        <v>22265</v>
      </c>
      <c r="H38" s="57">
        <f>H19+H11</f>
        <v>26469.7</v>
      </c>
      <c r="I38" s="57">
        <f>I19+I11</f>
        <v>26469.7</v>
      </c>
      <c r="J38" s="57">
        <f>J19+J11</f>
        <v>26469.7</v>
      </c>
      <c r="K38" s="58">
        <f>K19+K11</f>
        <v>26469.7</v>
      </c>
      <c r="L38" s="132"/>
      <c r="M38" s="124"/>
      <c r="N38" s="124"/>
      <c r="O38" s="124"/>
      <c r="P38" s="124"/>
      <c r="Q38" s="124"/>
      <c r="R38" s="124"/>
      <c r="S38" s="124"/>
    </row>
    <row r="39" spans="1:19" ht="12" customHeight="1" thickBot="1">
      <c r="A39" s="124"/>
      <c r="B39" s="127"/>
      <c r="C39" s="130"/>
      <c r="D39" s="25" t="s">
        <v>6</v>
      </c>
      <c r="E39" s="59">
        <f>SUM(F39:K39)</f>
        <v>66.8</v>
      </c>
      <c r="F39" s="60">
        <f aca="true" t="shared" si="6" ref="F39:K39">F13+F21</f>
        <v>66.8</v>
      </c>
      <c r="G39" s="60">
        <f t="shared" si="6"/>
        <v>0</v>
      </c>
      <c r="H39" s="60">
        <f t="shared" si="6"/>
        <v>0</v>
      </c>
      <c r="I39" s="60">
        <f t="shared" si="6"/>
        <v>0</v>
      </c>
      <c r="J39" s="60">
        <f t="shared" si="6"/>
        <v>0</v>
      </c>
      <c r="K39" s="61">
        <f t="shared" si="6"/>
        <v>0</v>
      </c>
      <c r="L39" s="133"/>
      <c r="M39" s="124"/>
      <c r="N39" s="124"/>
      <c r="O39" s="124"/>
      <c r="P39" s="124"/>
      <c r="Q39" s="124"/>
      <c r="R39" s="124"/>
      <c r="S39" s="124"/>
    </row>
    <row r="42" spans="6:7" ht="18.75" customHeight="1">
      <c r="F42" s="26"/>
      <c r="G42" s="26"/>
    </row>
  </sheetData>
  <sheetProtection/>
  <mergeCells count="62">
    <mergeCell ref="R37:R39"/>
    <mergeCell ref="L6:R6"/>
    <mergeCell ref="Q22:Q24"/>
    <mergeCell ref="R22:R24"/>
    <mergeCell ref="Q29:Q30"/>
    <mergeCell ref="R29:R30"/>
    <mergeCell ref="P31:P36"/>
    <mergeCell ref="S31:S36"/>
    <mergeCell ref="B31:B36"/>
    <mergeCell ref="C31:C36"/>
    <mergeCell ref="L31:L36"/>
    <mergeCell ref="Q31:Q36"/>
    <mergeCell ref="S25:S27"/>
    <mergeCell ref="R31:R36"/>
    <mergeCell ref="A28:A30"/>
    <mergeCell ref="B28:B30"/>
    <mergeCell ref="C28:C30"/>
    <mergeCell ref="L29:L30"/>
    <mergeCell ref="P22:P24"/>
    <mergeCell ref="S22:S24"/>
    <mergeCell ref="A25:A27"/>
    <mergeCell ref="B25:B27"/>
    <mergeCell ref="C25:C27"/>
    <mergeCell ref="L26:L27"/>
    <mergeCell ref="A22:A24"/>
    <mergeCell ref="B22:B24"/>
    <mergeCell ref="C22:C24"/>
    <mergeCell ref="L22:L24"/>
    <mergeCell ref="B19:B21"/>
    <mergeCell ref="A19:A21"/>
    <mergeCell ref="C19:C21"/>
    <mergeCell ref="L20:L21"/>
    <mergeCell ref="L3:S3"/>
    <mergeCell ref="S11:S17"/>
    <mergeCell ref="B9:S9"/>
    <mergeCell ref="B10:S10"/>
    <mergeCell ref="A11:A13"/>
    <mergeCell ref="B11:B13"/>
    <mergeCell ref="E6:K6"/>
    <mergeCell ref="B6:B7"/>
    <mergeCell ref="C6:C7"/>
    <mergeCell ref="D6:D7"/>
    <mergeCell ref="C11:C13"/>
    <mergeCell ref="A4:S4"/>
    <mergeCell ref="A6:A7"/>
    <mergeCell ref="S6:S7"/>
    <mergeCell ref="B18:S18"/>
    <mergeCell ref="N37:N39"/>
    <mergeCell ref="O37:O39"/>
    <mergeCell ref="P37:P39"/>
    <mergeCell ref="Q37:Q39"/>
    <mergeCell ref="S37:S39"/>
    <mergeCell ref="O1:S1"/>
    <mergeCell ref="L2:S2"/>
    <mergeCell ref="A37:A39"/>
    <mergeCell ref="B37:B39"/>
    <mergeCell ref="C37:C39"/>
    <mergeCell ref="L37:L39"/>
    <mergeCell ref="M37:M39"/>
    <mergeCell ref="P29:P30"/>
    <mergeCell ref="S28:S30"/>
    <mergeCell ref="A31:A36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Oksmp#Spec#8</cp:lastModifiedBy>
  <cp:lastPrinted>2016-09-16T07:23:17Z</cp:lastPrinted>
  <dcterms:created xsi:type="dcterms:W3CDTF">2013-10-21T11:04:08Z</dcterms:created>
  <dcterms:modified xsi:type="dcterms:W3CDTF">2016-09-23T11:43:12Z</dcterms:modified>
  <cp:category/>
  <cp:version/>
  <cp:contentType/>
  <cp:contentStatus/>
</cp:coreProperties>
</file>