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460" windowHeight="11020" firstSheet="1" activeTab="1"/>
  </bookViews>
  <sheets>
    <sheet name="МП Спорт" sheetId="1" state="hidden" r:id="rId1"/>
    <sheet name="прил к программе СПОРТ" sheetId="2" r:id="rId2"/>
  </sheets>
  <definedNames>
    <definedName name="OLE_LINK1" localSheetId="1">'прил к программе СПОРТ'!#REF!</definedName>
    <definedName name="_xlnm.Print_Titles" localSheetId="0">'МП Спорт'!$4:$5</definedName>
    <definedName name="_xlnm.Print_Titles" localSheetId="1">'прил к программе СПОРТ'!$6:$7</definedName>
  </definedNames>
  <calcPr fullCalcOnLoad="1" refMode="R1C1"/>
</workbook>
</file>

<file path=xl/sharedStrings.xml><?xml version="1.0" encoding="utf-8"?>
<sst xmlns="http://schemas.openxmlformats.org/spreadsheetml/2006/main" count="142" uniqueCount="99">
  <si>
    <t xml:space="preserve"> № п/п</t>
  </si>
  <si>
    <t xml:space="preserve"> Срок выполнения</t>
  </si>
  <si>
    <t>Объемы и источники финансирования (тыс. руб.)</t>
  </si>
  <si>
    <t>Соисполнители, участники, исполнители</t>
  </si>
  <si>
    <t>По годам реализации</t>
  </si>
  <si>
    <t>Всего</t>
  </si>
  <si>
    <t>ОБ</t>
  </si>
  <si>
    <t>МБ</t>
  </si>
  <si>
    <t>Показатель результативности 1</t>
  </si>
  <si>
    <t>Показатель результативности 2</t>
  </si>
  <si>
    <t>1.</t>
  </si>
  <si>
    <t>1.1.</t>
  </si>
  <si>
    <t>1.1.1.</t>
  </si>
  <si>
    <t>Муниципальная программа, подпрограмма, основное мероприятие, мероприятие</t>
  </si>
  <si>
    <t>2014-2018</t>
  </si>
  <si>
    <t xml:space="preserve">Ожидаемые конечные результаты и показатели результативности выполнения  мероприятий </t>
  </si>
  <si>
    <t>План реализации муниципальной программы "Развитие физической культуры и спорта ЗАТО Видяево"</t>
  </si>
  <si>
    <t>Муниципальная программа "Развитие физической культуры и спорта ЗАТО Видяево"</t>
  </si>
  <si>
    <t>Основное мероприятие 1.1. «Обеспечение доступности к спортивным объектам для систематических занятий фитзической культурой и спортом, а также для пропаганды здорового образа жизни жителей ЗАТО Видяево»</t>
  </si>
  <si>
    <t>2.1.</t>
  </si>
  <si>
    <t>2.1.1.</t>
  </si>
  <si>
    <t>Задача 2 "Организация и проведение физкультурно - массовых и физкультурно - оздоровительных мероприятий в ЗАТО Видяево"</t>
  </si>
  <si>
    <t>Основное мероприятие 2.1. «Организация и проведение физкультурно -массовых и физкультурно - оздоровительных мероприятий»</t>
  </si>
  <si>
    <t>Уровень удовлетворенности жителей объемом и качеством мероприятий, направленных на пропаганду физической кульутры и спорта (%)</t>
  </si>
  <si>
    <t>Количество спортивно-массовых и физкультурно-оздоровительных мероприятий (ед.)</t>
  </si>
  <si>
    <t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(%)</t>
  </si>
  <si>
    <t>Доля граждан, систематически занимающихся физической культурой и спортом, в общей численности населения (%)</t>
  </si>
  <si>
    <t>Наличие обоснованных жалоб (Ед.)</t>
  </si>
  <si>
    <t>Площадь строений, нуждающихся в капитальном ремонте (м2)</t>
  </si>
  <si>
    <t>Доля строений, нуждающихся в капитальном ремонте (%)</t>
  </si>
  <si>
    <t>Количество спортивных объединений (клубов, команд), пользующихся на регулярной основе спортивными сооружениями (Ед.)</t>
  </si>
  <si>
    <t>Показатель результативности 3</t>
  </si>
  <si>
    <t>Показатель результативности 4</t>
  </si>
  <si>
    <t>Показатель результативности 5</t>
  </si>
  <si>
    <t>Показатель результативности 6</t>
  </si>
  <si>
    <t>Уровень обеспеченности населения спортивными сооружениями (%)</t>
  </si>
  <si>
    <t>Число посетителей закрытых спортивных объектов в год (Чел.)</t>
  </si>
  <si>
    <t>Показатель результативности 7</t>
  </si>
  <si>
    <t>Уровень удовлетворенности пользователей качеством закрытых спортивных сооружений (%)</t>
  </si>
  <si>
    <t>Количество проведенных занятий физкультурно-спортивной направленности по месту проживания граждан (Ед.)</t>
  </si>
  <si>
    <t>Задача 1 "Обеспечение доступности к спортивным объектам для систематических занятий физической культурой и спортом, а также для пропаганды здорового образа жизни"</t>
  </si>
  <si>
    <t>МКУ «Отдел ОКСМП Администрации ЗАТО Видяево»; МКУ «Центр МИТО» ЗАТО Видяево, МБОУ СОШ ЗАТО Видяево, МБОО ДОД «Олимп» ЗАТО Видяево, МАУ СОК Фрегат</t>
  </si>
  <si>
    <t>МАУ СОК Фрегат ЗАТО Видяево</t>
  </si>
  <si>
    <t>МКУ «Отдел ОКСМП Администрации ЗАТО Видяево»; МКУ «Центр МИТО» ЗАТО Видяево, МБОУ СОШ ЗАТО Видяево, МБОО ДОД «Олимп» ЗАТО Видяево, МАУ СОК Фрегат ЗАТО Видяево</t>
  </si>
  <si>
    <t>МКУ «Центр МИТО» ЗАТО Видяево, МБОУ СОШ ЗАТО Видяево, МБОО ДОД «Олимп» ЗАТО Видяево, МАУ СОК Фрегат ЗАТО Видяево</t>
  </si>
  <si>
    <t>№  п/п</t>
  </si>
  <si>
    <t>Цель, задачи, основные мероприятия</t>
  </si>
  <si>
    <t>Срок выполнения</t>
  </si>
  <si>
    <t>Источники финансирования</t>
  </si>
  <si>
    <t>Показатели (индикаторы) результативности выполнения основных мероприятий</t>
  </si>
  <si>
    <t>Исполнители, перечень организаций, участвующих в реализации основных мероприятий</t>
  </si>
  <si>
    <t>2014 год</t>
  </si>
  <si>
    <t>2015 год</t>
  </si>
  <si>
    <t>2016 год</t>
  </si>
  <si>
    <t>2017 год</t>
  </si>
  <si>
    <t>2018 год</t>
  </si>
  <si>
    <t>2.</t>
  </si>
  <si>
    <t>МБОУ СОШ ЗАТО Видяево</t>
  </si>
  <si>
    <t>Всего  в т.ч.</t>
  </si>
  <si>
    <t>МАУ СОК "Фрегат" ЗАТО Видяево</t>
  </si>
  <si>
    <t>-</t>
  </si>
  <si>
    <t>МБОО ДОД «Олимп» ЗАТО Видяево</t>
  </si>
  <si>
    <t>МКУ «Центр МИТО» ЗАТО Видяево</t>
  </si>
  <si>
    <t>МАУ СОК «Фрегат» ЗАТО Видяево</t>
  </si>
  <si>
    <t>МАУ СОК «Фрегат» ЗАТО Видяево, МБОУ СОШ ЗАТО Видяево</t>
  </si>
  <si>
    <t>Всего:  в т.ч.:</t>
  </si>
  <si>
    <t>Всего:    в т.ч.:</t>
  </si>
  <si>
    <t>Всего по Программе</t>
  </si>
  <si>
    <t>Основное мероприятие 2 «Организация и проведение физкультурно -массовых и физкультурно - оздоровительных мероприятий»</t>
  </si>
  <si>
    <t>(в ред. от 31.12.2013 №812, от 23.01.2014 №38, от 11.02.2014 №73, от 12.03.2014 №111, от 11.04.2014 №168, от28.05.2014 №266, от 05,09,2014 №404, от02.12.2014 №572, от 15.12.2014 №600, от 30.12.2014 №651, от 26.06.2015 №320,  от 24.11.2015 №518, от 30.12.2015_№607, от __________________№______)</t>
  </si>
  <si>
    <t>2.1.2.</t>
  </si>
  <si>
    <t>2.1.3.</t>
  </si>
  <si>
    <t>2.1.4.</t>
  </si>
  <si>
    <t xml:space="preserve">Уровень удовлетворенности пользователей качеством закрытых спортивных сооружений (%)  </t>
  </si>
  <si>
    <t>Доля граждан в возрасте старше 18 лет систематически занимающихся физической культурой и спортом (%)</t>
  </si>
  <si>
    <t>Обеспеченность специалистами физкультурно -оздоровительной деятельности (%)</t>
  </si>
  <si>
    <t>Доля специалистов, прошедших обучение  по программе повышения квалификации или переподготовки кадров (%)</t>
  </si>
  <si>
    <t>Доля населения, систематически занимающегося физической культурой и спортом, в общей численности населения (%)</t>
  </si>
  <si>
    <t>Доля детей, посещающих секционные занятия в общеобразовательных учреждениях, к общему числу обучающихся в общеобразовательных учреждениях (%)</t>
  </si>
  <si>
    <t>Количество проведенных физкультурных массовых мероприятий (Ед.)</t>
  </si>
  <si>
    <t>Численность детей 6-15 лет, занимающихся в учреждениях дополнительного образования в секциях физкультурной направленности (1 чел. считается 1 раз) (Чел.)</t>
  </si>
  <si>
    <t>Количество проведенных физкультурных массовых мероприятий относящихся к ВФСК ГТО (Ед.)</t>
  </si>
  <si>
    <t>Доля граждан, выполнивших нормативы комплекса ВФСК ГТО, в общей численности населения, принявшего участие в выполнении нормативов комплекса ВФСК ГТО (%)</t>
  </si>
  <si>
    <t>Численность занимающихся физической культурой и спортом в организациях, на предприятиях, в учреждениях (Чел.)</t>
  </si>
  <si>
    <t>Участие  в соревнованиях «Школа безопасности», "Президентские состязания" и  других муниципальных мероприятиях в каникулярное время</t>
  </si>
  <si>
    <t>Организация и проведение спортивных и спортивно-массовых мероприятий муниципального уровня, а так же организация участия  команд   школьников в спортивных мероприятиях областного, регионального и всероссийского уровней</t>
  </si>
  <si>
    <t>Организация проведения физкультурно - массовых мероприятий, относящихся к «Всероссийскому физкультурно-спортивному комплексу «Готов к труду и обороне» (ВФСК ГТО)</t>
  </si>
  <si>
    <t>Организация спортивных и  спортивно-массовых мероприятий муниципального уровня</t>
  </si>
  <si>
    <t>Объемы финансирования (тыс. руб.)</t>
  </si>
  <si>
    <t>Наименование, единица измерения</t>
  </si>
  <si>
    <t>Основное мероприятие 1. «Обеспечение доступности к спортивным объектам для систематических занятий фитзической культурой и спортом, а также для пропаганды здорового образа жизни»</t>
  </si>
  <si>
    <t>Задача 1 "Обеспечение доступности к спортивным объектам для систематических занятий физической культурой и спортом, а также для пропаганды здорового образа жизни жителей ЗАТО Видяево"</t>
  </si>
  <si>
    <t>Цель Программы: Создание   условий  для  развития физической культуры и спорта в ЗАТО Видяево</t>
  </si>
  <si>
    <t xml:space="preserve">Приложение 
 </t>
  </si>
  <si>
    <t>ПЕРЕЧЕНЬ
ОСНОВНЫХ МЕРОПРИЯТИЙ  МУНИЦИПАЛЬНОЙ  ПРОГРАММЫ ЗАТО Видяево
«Развитие физической культуры и спорта ЗАТО Видяево»</t>
  </si>
  <si>
    <t xml:space="preserve">Всего:    в т.ч.: </t>
  </si>
  <si>
    <t>Всего в т.ч:</t>
  </si>
  <si>
    <t xml:space="preserve">Всего в т.ч.: </t>
  </si>
  <si>
    <t xml:space="preserve">к постановлению Администрации ЗАТО Видяево 
от «04» мая 2016г. №324_
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</si>
</sst>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8"/>
      <name val="Times New Roman"/>
      <family val="1"/>
    </font>
    <font>
      <sz val="11"/>
      <name val="Calibri"/>
      <family val="2"/>
    </font>
    <font>
      <sz val="8"/>
      <name val="Calibri"/>
      <family val="2"/>
    </font>
    <font>
      <b/>
      <sz val="8"/>
      <name val="Times New Roman"/>
      <family val="1"/>
    </font>
    <font>
      <b/>
      <sz val="11"/>
      <name val="Calibri"/>
      <family val="2"/>
    </font>
    <font>
      <b/>
      <sz val="8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8"/>
      <color indexed="8"/>
      <name val="Times New Roman"/>
      <family val="1"/>
    </font>
    <font>
      <sz val="8"/>
      <color indexed="9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8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79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4" fontId="5" fillId="0" borderId="0" xfId="0" applyNumberFormat="1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174" fontId="6" fillId="0" borderId="10" xfId="0" applyNumberFormat="1" applyFont="1" applyFill="1" applyBorder="1" applyAlignment="1">
      <alignment vertical="center" wrapText="1"/>
    </xf>
    <xf numFmtId="174" fontId="3" fillId="0" borderId="10" xfId="0" applyNumberFormat="1" applyFont="1" applyFill="1" applyBorder="1" applyAlignment="1">
      <alignment vertical="center" wrapText="1"/>
    </xf>
    <xf numFmtId="174" fontId="3" fillId="33" borderId="10" xfId="0" applyNumberFormat="1" applyFont="1" applyFill="1" applyBorder="1" applyAlignment="1">
      <alignment vertical="center" wrapText="1"/>
    </xf>
    <xf numFmtId="0" fontId="47" fillId="0" borderId="0" xfId="0" applyFont="1" applyFill="1" applyAlignment="1">
      <alignment readingOrder="1"/>
    </xf>
    <xf numFmtId="0" fontId="47" fillId="0" borderId="0" xfId="0" applyFont="1" applyFill="1" applyAlignment="1">
      <alignment horizontal="center" wrapText="1" readingOrder="1"/>
    </xf>
    <xf numFmtId="0" fontId="47" fillId="0" borderId="0" xfId="0" applyFont="1" applyFill="1" applyAlignment="1">
      <alignment horizontal="center" readingOrder="1"/>
    </xf>
    <xf numFmtId="0" fontId="47" fillId="0" borderId="0" xfId="0" applyFont="1" applyFill="1" applyAlignment="1">
      <alignment horizontal="center" vertical="top" readingOrder="1"/>
    </xf>
    <xf numFmtId="0" fontId="48" fillId="0" borderId="0" xfId="0" applyFont="1" applyFill="1" applyAlignment="1">
      <alignment horizontal="right"/>
    </xf>
    <xf numFmtId="0" fontId="48" fillId="0" borderId="0" xfId="0" applyFont="1" applyFill="1" applyAlignment="1">
      <alignment readingOrder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9" fillId="0" borderId="12" xfId="0" applyFont="1" applyFill="1" applyBorder="1" applyAlignment="1">
      <alignment horizontal="center" vertical="top" wrapText="1"/>
    </xf>
    <xf numFmtId="0" fontId="49" fillId="0" borderId="13" xfId="0" applyFont="1" applyFill="1" applyBorder="1" applyAlignment="1">
      <alignment horizontal="center" vertical="top" wrapText="1"/>
    </xf>
    <xf numFmtId="172" fontId="47" fillId="0" borderId="0" xfId="0" applyNumberFormat="1" applyFont="1" applyFill="1" applyAlignment="1">
      <alignment horizontal="center" vertical="top" readingOrder="1"/>
    </xf>
    <xf numFmtId="0" fontId="0" fillId="0" borderId="0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vertical="top"/>
    </xf>
    <xf numFmtId="0" fontId="0" fillId="0" borderId="15" xfId="0" applyFont="1" applyFill="1" applyBorder="1" applyAlignment="1">
      <alignment horizontal="center" vertical="top"/>
    </xf>
    <xf numFmtId="0" fontId="48" fillId="0" borderId="16" xfId="0" applyFont="1" applyFill="1" applyBorder="1" applyAlignment="1">
      <alignment vertical="top" wrapText="1"/>
    </xf>
    <xf numFmtId="0" fontId="48" fillId="0" borderId="17" xfId="0" applyFont="1" applyFill="1" applyBorder="1" applyAlignment="1">
      <alignment horizontal="center" vertical="top" wrapText="1" readingOrder="1"/>
    </xf>
    <xf numFmtId="0" fontId="48" fillId="0" borderId="18" xfId="0" applyFont="1" applyFill="1" applyBorder="1" applyAlignment="1">
      <alignment vertical="center" wrapText="1" readingOrder="1"/>
    </xf>
    <xf numFmtId="0" fontId="48" fillId="0" borderId="11" xfId="0" applyFont="1" applyFill="1" applyBorder="1" applyAlignment="1">
      <alignment vertical="top" wrapText="1" readingOrder="1"/>
    </xf>
    <xf numFmtId="0" fontId="48" fillId="0" borderId="11" xfId="0" applyFont="1" applyFill="1" applyBorder="1" applyAlignment="1">
      <alignment horizontal="center" vertical="top" wrapText="1" readingOrder="1"/>
    </xf>
    <xf numFmtId="0" fontId="48" fillId="0" borderId="14" xfId="0" applyFont="1" applyFill="1" applyBorder="1" applyAlignment="1">
      <alignment horizontal="center" vertical="top" wrapText="1" readingOrder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center" vertical="top" wrapText="1" readingOrder="1"/>
    </xf>
    <xf numFmtId="0" fontId="48" fillId="0" borderId="10" xfId="0" applyFont="1" applyFill="1" applyBorder="1" applyAlignment="1">
      <alignment horizontal="center" vertical="top" readingOrder="1"/>
    </xf>
    <xf numFmtId="0" fontId="48" fillId="0" borderId="14" xfId="0" applyFont="1" applyFill="1" applyBorder="1" applyAlignment="1">
      <alignment horizontal="center" vertical="top" wrapText="1" readingOrder="1"/>
    </xf>
    <xf numFmtId="0" fontId="48" fillId="0" borderId="19" xfId="0" applyFont="1" applyFill="1" applyBorder="1" applyAlignment="1">
      <alignment horizontal="center" vertical="top" wrapText="1" readingOrder="1"/>
    </xf>
    <xf numFmtId="0" fontId="48" fillId="0" borderId="14" xfId="0" applyFont="1" applyFill="1" applyBorder="1" applyAlignment="1">
      <alignment horizontal="center" vertical="top" readingOrder="1"/>
    </xf>
    <xf numFmtId="0" fontId="48" fillId="0" borderId="10" xfId="0" applyFont="1" applyFill="1" applyBorder="1" applyAlignment="1">
      <alignment readingOrder="1"/>
    </xf>
    <xf numFmtId="0" fontId="48" fillId="0" borderId="0" xfId="0" applyFont="1" applyFill="1" applyBorder="1" applyAlignment="1">
      <alignment readingOrder="1"/>
    </xf>
    <xf numFmtId="0" fontId="48" fillId="0" borderId="19" xfId="0" applyFont="1" applyFill="1" applyBorder="1" applyAlignment="1">
      <alignment readingOrder="1"/>
    </xf>
    <xf numFmtId="0" fontId="48" fillId="0" borderId="19" xfId="0" applyFont="1" applyFill="1" applyBorder="1" applyAlignment="1">
      <alignment vertical="top" wrapText="1" readingOrder="1"/>
    </xf>
    <xf numFmtId="0" fontId="49" fillId="0" borderId="10" xfId="0" applyFont="1" applyFill="1" applyBorder="1" applyAlignment="1">
      <alignment horizontal="center" vertical="center" wrapText="1"/>
    </xf>
    <xf numFmtId="0" fontId="49" fillId="0" borderId="20" xfId="0" applyFont="1" applyFill="1" applyBorder="1" applyAlignment="1">
      <alignment vertical="top" wrapText="1"/>
    </xf>
    <xf numFmtId="0" fontId="48" fillId="0" borderId="17" xfId="0" applyFont="1" applyFill="1" applyBorder="1" applyAlignment="1">
      <alignment vertical="top" wrapText="1"/>
    </xf>
    <xf numFmtId="0" fontId="49" fillId="0" borderId="11" xfId="0" applyFont="1" applyFill="1" applyBorder="1" applyAlignment="1">
      <alignment horizontal="center" vertical="top" wrapText="1" readingOrder="1"/>
    </xf>
    <xf numFmtId="2" fontId="49" fillId="0" borderId="11" xfId="0" applyNumberFormat="1" applyFont="1" applyFill="1" applyBorder="1" applyAlignment="1">
      <alignment horizontal="center" vertical="top" wrapText="1"/>
    </xf>
    <xf numFmtId="2" fontId="48" fillId="0" borderId="14" xfId="0" applyNumberFormat="1" applyFont="1" applyFill="1" applyBorder="1" applyAlignment="1">
      <alignment horizontal="center" vertical="top" readingOrder="1"/>
    </xf>
    <xf numFmtId="2" fontId="48" fillId="0" borderId="14" xfId="0" applyNumberFormat="1" applyFont="1" applyFill="1" applyBorder="1" applyAlignment="1">
      <alignment horizontal="center" vertical="top" wrapText="1"/>
    </xf>
    <xf numFmtId="2" fontId="48" fillId="0" borderId="19" xfId="0" applyNumberFormat="1" applyFont="1" applyFill="1" applyBorder="1" applyAlignment="1">
      <alignment horizontal="center" vertical="top" readingOrder="1"/>
    </xf>
    <xf numFmtId="2" fontId="49" fillId="0" borderId="11" xfId="0" applyNumberFormat="1" applyFont="1" applyFill="1" applyBorder="1" applyAlignment="1">
      <alignment horizontal="center" vertical="top" readingOrder="1"/>
    </xf>
    <xf numFmtId="2" fontId="49" fillId="0" borderId="10" xfId="0" applyNumberFormat="1" applyFont="1" applyFill="1" applyBorder="1" applyAlignment="1">
      <alignment horizontal="center" vertical="top" readingOrder="1"/>
    </xf>
    <xf numFmtId="2" fontId="49" fillId="0" borderId="10" xfId="0" applyNumberFormat="1" applyFont="1" applyFill="1" applyBorder="1" applyAlignment="1">
      <alignment horizontal="center" vertical="top" wrapText="1"/>
    </xf>
    <xf numFmtId="2" fontId="49" fillId="0" borderId="21" xfId="0" applyNumberFormat="1" applyFont="1" applyFill="1" applyBorder="1" applyAlignment="1">
      <alignment horizontal="center" vertical="top" wrapText="1"/>
    </xf>
    <xf numFmtId="2" fontId="49" fillId="0" borderId="22" xfId="0" applyNumberFormat="1" applyFont="1" applyFill="1" applyBorder="1" applyAlignment="1">
      <alignment horizontal="center" vertical="top" readingOrder="1"/>
    </xf>
    <xf numFmtId="2" fontId="49" fillId="0" borderId="22" xfId="0" applyNumberFormat="1" applyFont="1" applyFill="1" applyBorder="1" applyAlignment="1">
      <alignment horizontal="center" vertical="top" wrapText="1"/>
    </xf>
    <xf numFmtId="2" fontId="49" fillId="0" borderId="23" xfId="0" applyNumberFormat="1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 readingOrder="1"/>
    </xf>
    <xf numFmtId="0" fontId="48" fillId="0" borderId="14" xfId="0" applyFont="1" applyFill="1" applyBorder="1" applyAlignment="1">
      <alignment horizontal="center" vertical="top" wrapText="1" readingOrder="1"/>
    </xf>
    <xf numFmtId="2" fontId="48" fillId="0" borderId="11" xfId="0" applyNumberFormat="1" applyFont="1" applyFill="1" applyBorder="1" applyAlignment="1">
      <alignment horizontal="center" vertical="top" readingOrder="1"/>
    </xf>
    <xf numFmtId="0" fontId="48" fillId="0" borderId="15" xfId="0" applyFont="1" applyFill="1" applyBorder="1" applyAlignment="1">
      <alignment horizontal="center" vertical="top" wrapText="1" readingOrder="1"/>
    </xf>
    <xf numFmtId="2" fontId="48" fillId="0" borderId="15" xfId="0" applyNumberFormat="1" applyFont="1" applyFill="1" applyBorder="1" applyAlignment="1">
      <alignment horizontal="center" vertical="top" readingOrder="1"/>
    </xf>
    <xf numFmtId="172" fontId="48" fillId="0" borderId="14" xfId="0" applyNumberFormat="1" applyFont="1" applyFill="1" applyBorder="1" applyAlignment="1">
      <alignment vertical="top" readingOrder="1"/>
    </xf>
    <xf numFmtId="172" fontId="48" fillId="0" borderId="15" xfId="0" applyNumberFormat="1" applyFont="1" applyFill="1" applyBorder="1" applyAlignment="1">
      <alignment vertical="top" readingOrder="1"/>
    </xf>
    <xf numFmtId="0" fontId="49" fillId="0" borderId="24" xfId="0" applyFont="1" applyFill="1" applyBorder="1" applyAlignment="1">
      <alignment vertical="center" wrapText="1"/>
    </xf>
    <xf numFmtId="2" fontId="48" fillId="0" borderId="17" xfId="0" applyNumberFormat="1" applyFont="1" applyFill="1" applyBorder="1" applyAlignment="1">
      <alignment horizontal="center" vertical="top" readingOrder="1"/>
    </xf>
    <xf numFmtId="0" fontId="48" fillId="0" borderId="25" xfId="0" applyFont="1" applyFill="1" applyBorder="1" applyAlignment="1">
      <alignment vertical="center" wrapText="1" readingOrder="1"/>
    </xf>
    <xf numFmtId="0" fontId="48" fillId="0" borderId="15" xfId="0" applyFont="1" applyFill="1" applyBorder="1" applyAlignment="1">
      <alignment vertical="top" wrapText="1" readingOrder="1"/>
    </xf>
    <xf numFmtId="2" fontId="49" fillId="0" borderId="19" xfId="0" applyNumberFormat="1" applyFont="1" applyFill="1" applyBorder="1" applyAlignment="1">
      <alignment horizontal="center" vertical="top" readingOrder="1"/>
    </xf>
    <xf numFmtId="2" fontId="49" fillId="0" borderId="19" xfId="0" applyNumberFormat="1" applyFont="1" applyFill="1" applyBorder="1" applyAlignment="1">
      <alignment horizontal="center" vertical="top" wrapText="1"/>
    </xf>
    <xf numFmtId="2" fontId="49" fillId="0" borderId="26" xfId="0" applyNumberFormat="1" applyFont="1" applyFill="1" applyBorder="1" applyAlignment="1">
      <alignment horizontal="center" vertical="top" wrapText="1"/>
    </xf>
    <xf numFmtId="172" fontId="48" fillId="0" borderId="27" xfId="0" applyNumberFormat="1" applyFont="1" applyFill="1" applyBorder="1" applyAlignment="1">
      <alignment horizontal="center" vertical="top" readingOrder="1"/>
    </xf>
    <xf numFmtId="172" fontId="48" fillId="0" borderId="19" xfId="0" applyNumberFormat="1" applyFont="1" applyFill="1" applyBorder="1" applyAlignment="1">
      <alignment horizontal="center" vertical="top" readingOrder="1"/>
    </xf>
    <xf numFmtId="0" fontId="48" fillId="0" borderId="27" xfId="0" applyFont="1" applyFill="1" applyBorder="1" applyAlignment="1">
      <alignment horizontal="center" vertical="top" wrapText="1" readingOrder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2" fillId="0" borderId="0" xfId="0" applyNumberFormat="1" applyFont="1" applyFill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right" vertical="top" wrapText="1" readingOrder="1"/>
    </xf>
    <xf numFmtId="0" fontId="0" fillId="0" borderId="0" xfId="0" applyAlignment="1">
      <alignment horizontal="right" vertical="top" wrapText="1" readingOrder="1"/>
    </xf>
    <xf numFmtId="0" fontId="48" fillId="0" borderId="10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4" xfId="0" applyFont="1" applyFill="1" applyBorder="1" applyAlignment="1">
      <alignment horizontal="center" vertical="top" wrapText="1"/>
    </xf>
    <xf numFmtId="0" fontId="48" fillId="0" borderId="19" xfId="0" applyFont="1" applyFill="1" applyBorder="1" applyAlignment="1">
      <alignment horizontal="center" vertical="top" wrapText="1"/>
    </xf>
    <xf numFmtId="0" fontId="49" fillId="0" borderId="17" xfId="0" applyFont="1" applyFill="1" applyBorder="1" applyAlignment="1">
      <alignment vertical="center" wrapText="1" readingOrder="1"/>
    </xf>
    <xf numFmtId="0" fontId="0" fillId="0" borderId="15" xfId="0" applyFont="1" applyFill="1" applyBorder="1" applyAlignment="1">
      <alignment wrapText="1" readingOrder="1"/>
    </xf>
    <xf numFmtId="0" fontId="0" fillId="0" borderId="27" xfId="0" applyFont="1" applyFill="1" applyBorder="1" applyAlignment="1">
      <alignment wrapText="1" readingOrder="1"/>
    </xf>
    <xf numFmtId="0" fontId="48" fillId="0" borderId="20" xfId="0" applyFont="1" applyFill="1" applyBorder="1" applyAlignment="1">
      <alignment horizontal="center" vertical="top" wrapText="1"/>
    </xf>
    <xf numFmtId="0" fontId="48" fillId="0" borderId="29" xfId="0" applyFont="1" applyFill="1" applyBorder="1" applyAlignment="1">
      <alignment horizontal="center" vertical="top" wrapText="1"/>
    </xf>
    <xf numFmtId="0" fontId="48" fillId="0" borderId="31" xfId="0" applyFont="1" applyFill="1" applyBorder="1" applyAlignment="1">
      <alignment horizontal="center" vertical="top" wrapText="1"/>
    </xf>
    <xf numFmtId="0" fontId="48" fillId="0" borderId="11" xfId="0" applyFont="1" applyFill="1" applyBorder="1" applyAlignment="1">
      <alignment horizontal="center" vertical="top" wrapText="1" readingOrder="1"/>
    </xf>
    <xf numFmtId="0" fontId="0" fillId="0" borderId="19" xfId="0" applyBorder="1" applyAlignment="1">
      <alignment horizontal="center" vertical="top" wrapText="1" readingOrder="1"/>
    </xf>
    <xf numFmtId="0" fontId="48" fillId="0" borderId="14" xfId="0" applyFont="1" applyFill="1" applyBorder="1" applyAlignment="1">
      <alignment horizontal="center" vertical="top" wrapText="1" readingOrder="1"/>
    </xf>
    <xf numFmtId="0" fontId="48" fillId="0" borderId="11" xfId="0" applyFont="1" applyFill="1" applyBorder="1" applyAlignment="1">
      <alignment horizontal="center" vertical="top" readingOrder="1"/>
    </xf>
    <xf numFmtId="0" fontId="0" fillId="0" borderId="14" xfId="0" applyBorder="1" applyAlignment="1">
      <alignment horizontal="center" vertical="top" readingOrder="1"/>
    </xf>
    <xf numFmtId="0" fontId="0" fillId="0" borderId="19" xfId="0" applyBorder="1" applyAlignment="1">
      <alignment horizontal="center" vertical="top" readingOrder="1"/>
    </xf>
    <xf numFmtId="0" fontId="49" fillId="0" borderId="10" xfId="0" applyFont="1" applyFill="1" applyBorder="1" applyAlignment="1">
      <alignment vertical="top" wrapText="1"/>
    </xf>
    <xf numFmtId="0" fontId="49" fillId="0" borderId="10" xfId="0" applyFont="1" applyFill="1" applyBorder="1" applyAlignment="1">
      <alignment wrapText="1"/>
    </xf>
    <xf numFmtId="0" fontId="48" fillId="0" borderId="11" xfId="0" applyFont="1" applyFill="1" applyBorder="1" applyAlignment="1">
      <alignment horizontal="left" vertical="top" wrapText="1" readingOrder="1"/>
    </xf>
    <xf numFmtId="0" fontId="48" fillId="0" borderId="19" xfId="0" applyFont="1" applyFill="1" applyBorder="1" applyAlignment="1">
      <alignment horizontal="left" vertical="top" wrapText="1" readingOrder="1"/>
    </xf>
    <xf numFmtId="0" fontId="49" fillId="0" borderId="11" xfId="0" applyFont="1" applyFill="1" applyBorder="1" applyAlignment="1">
      <alignment horizontal="center" vertical="top" wrapText="1"/>
    </xf>
    <xf numFmtId="0" fontId="49" fillId="0" borderId="19" xfId="0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0" fontId="50" fillId="0" borderId="0" xfId="0" applyFont="1" applyFill="1" applyAlignment="1">
      <alignment horizontal="center" vertical="top" wrapText="1"/>
    </xf>
    <xf numFmtId="0" fontId="49" fillId="0" borderId="16" xfId="0" applyFont="1" applyFill="1" applyBorder="1" applyAlignment="1">
      <alignment horizontal="center" vertical="top" wrapText="1"/>
    </xf>
    <xf numFmtId="0" fontId="49" fillId="0" borderId="28" xfId="0" applyFont="1" applyFill="1" applyBorder="1" applyAlignment="1">
      <alignment horizontal="center" vertical="top" wrapText="1"/>
    </xf>
    <xf numFmtId="0" fontId="49" fillId="0" borderId="25" xfId="0" applyFont="1" applyFill="1" applyBorder="1" applyAlignment="1">
      <alignment horizontal="center" vertical="top" wrapText="1"/>
    </xf>
    <xf numFmtId="0" fontId="48" fillId="0" borderId="10" xfId="0" applyFont="1" applyFill="1" applyBorder="1" applyAlignment="1">
      <alignment horizontal="left" vertical="top" wrapText="1"/>
    </xf>
    <xf numFmtId="0" fontId="48" fillId="0" borderId="10" xfId="0" applyFont="1" applyFill="1" applyBorder="1" applyAlignment="1">
      <alignment horizontal="center" vertical="top" readingOrder="1"/>
    </xf>
    <xf numFmtId="0" fontId="48" fillId="0" borderId="10" xfId="0" applyFont="1" applyFill="1" applyBorder="1" applyAlignment="1">
      <alignment horizontal="center" vertical="top" wrapText="1" readingOrder="1"/>
    </xf>
    <xf numFmtId="0" fontId="51" fillId="0" borderId="0" xfId="0" applyFont="1" applyFill="1" applyBorder="1" applyAlignment="1">
      <alignment horizontal="right" vertical="top" wrapText="1" readingOrder="1"/>
    </xf>
    <xf numFmtId="0" fontId="48" fillId="0" borderId="20" xfId="0" applyFont="1" applyFill="1" applyBorder="1" applyAlignment="1">
      <alignment horizontal="center" vertical="top" wrapText="1" readingOrder="1"/>
    </xf>
    <xf numFmtId="0" fontId="48" fillId="0" borderId="29" xfId="0" applyFont="1" applyFill="1" applyBorder="1" applyAlignment="1">
      <alignment horizontal="center" vertical="top" wrapText="1" readingOrder="1"/>
    </xf>
    <xf numFmtId="0" fontId="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vertical="top" wrapText="1"/>
    </xf>
    <xf numFmtId="0" fontId="49" fillId="0" borderId="17" xfId="0" applyFont="1" applyFill="1" applyBorder="1" applyAlignment="1">
      <alignment vertical="top" wrapText="1"/>
    </xf>
    <xf numFmtId="0" fontId="49" fillId="0" borderId="18" xfId="0" applyFont="1" applyFill="1" applyBorder="1" applyAlignment="1">
      <alignment vertical="top" wrapText="1"/>
    </xf>
    <xf numFmtId="0" fontId="49" fillId="0" borderId="28" xfId="0" applyFont="1" applyFill="1" applyBorder="1" applyAlignment="1">
      <alignment vertical="top" wrapText="1"/>
    </xf>
    <xf numFmtId="0" fontId="49" fillId="0" borderId="25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horizontal="center" vertical="top"/>
    </xf>
    <xf numFmtId="0" fontId="0" fillId="0" borderId="14" xfId="0" applyFont="1" applyFill="1" applyBorder="1" applyAlignment="1">
      <alignment horizontal="center" vertical="top"/>
    </xf>
    <xf numFmtId="0" fontId="48" fillId="0" borderId="18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48" fillId="0" borderId="11" xfId="0" applyFont="1" applyFill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4" xfId="0" applyBorder="1" applyAlignment="1">
      <alignment horizontal="center" vertical="top" wrapText="1" readingOrder="1"/>
    </xf>
    <xf numFmtId="0" fontId="48" fillId="0" borderId="11" xfId="0" applyFont="1" applyFill="1" applyBorder="1" applyAlignment="1">
      <alignment vertical="top" wrapText="1" readingOrder="1"/>
    </xf>
    <xf numFmtId="0" fontId="0" fillId="0" borderId="14" xfId="0" applyBorder="1" applyAlignment="1">
      <alignment vertical="top" wrapText="1" readingOrder="1"/>
    </xf>
    <xf numFmtId="0" fontId="0" fillId="0" borderId="19" xfId="0" applyBorder="1" applyAlignment="1">
      <alignment vertical="top" wrapText="1" readingOrder="1"/>
    </xf>
    <xf numFmtId="0" fontId="48" fillId="0" borderId="14" xfId="0" applyFont="1" applyFill="1" applyBorder="1" applyAlignment="1">
      <alignment horizontal="center" vertical="top" readingOrder="1"/>
    </xf>
    <xf numFmtId="0" fontId="48" fillId="0" borderId="11" xfId="0" applyFont="1" applyFill="1" applyBorder="1" applyAlignment="1">
      <alignment horizontal="left" vertical="top" wrapText="1"/>
    </xf>
    <xf numFmtId="0" fontId="48" fillId="0" borderId="14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0" fillId="0" borderId="27" xfId="0" applyBorder="1" applyAlignment="1">
      <alignment horizontal="center" vertical="top" wrapText="1" readingOrder="1"/>
    </xf>
    <xf numFmtId="0" fontId="0" fillId="0" borderId="19" xfId="0" applyBorder="1" applyAlignment="1">
      <alignment horizontal="left" vertical="top" wrapText="1" readingOrder="1"/>
    </xf>
    <xf numFmtId="0" fontId="0" fillId="0" borderId="19" xfId="0" applyBorder="1" applyAlignment="1">
      <alignment readingOrder="1"/>
    </xf>
    <xf numFmtId="0" fontId="48" fillId="0" borderId="20" xfId="0" applyFont="1" applyFill="1" applyBorder="1" applyAlignment="1">
      <alignment vertical="center" wrapText="1" readingOrder="1"/>
    </xf>
    <xf numFmtId="0" fontId="0" fillId="0" borderId="19" xfId="0" applyBorder="1" applyAlignment="1">
      <alignment vertical="center" wrapText="1" readingOrder="1"/>
    </xf>
    <xf numFmtId="0" fontId="0" fillId="0" borderId="14" xfId="0" applyBorder="1" applyAlignment="1">
      <alignment readingOrder="1"/>
    </xf>
    <xf numFmtId="0" fontId="0" fillId="0" borderId="14" xfId="0" applyBorder="1" applyAlignment="1">
      <alignment horizontal="left" vertical="top" wrapText="1"/>
    </xf>
    <xf numFmtId="0" fontId="48" fillId="0" borderId="17" xfId="0" applyFont="1" applyFill="1" applyBorder="1" applyAlignment="1">
      <alignment horizontal="center" vertical="top" wrapText="1" readingOrder="1"/>
    </xf>
    <xf numFmtId="0" fontId="0" fillId="0" borderId="15" xfId="0" applyBorder="1" applyAlignment="1">
      <alignment horizontal="center" vertical="top" wrapText="1" readingOrder="1"/>
    </xf>
    <xf numFmtId="0" fontId="48" fillId="0" borderId="11" xfId="0" applyFont="1" applyFill="1" applyBorder="1" applyAlignment="1">
      <alignment vertical="center" wrapText="1" readingOrder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5"/>
  <sheetViews>
    <sheetView zoomScaleSheetLayoutView="100" zoomScalePageLayoutView="0" workbookViewId="0" topLeftCell="A1">
      <selection activeCell="E7" sqref="E7"/>
    </sheetView>
  </sheetViews>
  <sheetFormatPr defaultColWidth="9.140625" defaultRowHeight="15"/>
  <cols>
    <col min="1" max="1" width="5.00390625" style="5" customWidth="1"/>
    <col min="2" max="2" width="24.421875" style="6" customWidth="1"/>
    <col min="3" max="3" width="9.140625" style="7" customWidth="1"/>
    <col min="4" max="4" width="8.8515625" style="8" customWidth="1"/>
    <col min="5" max="5" width="11.421875" style="9" customWidth="1"/>
    <col min="6" max="6" width="6.421875" style="9" customWidth="1"/>
    <col min="7" max="7" width="10.140625" style="9" customWidth="1"/>
    <col min="8" max="8" width="11.421875" style="8" customWidth="1"/>
    <col min="9" max="9" width="16.140625" style="7" customWidth="1"/>
    <col min="10" max="10" width="19.57421875" style="7" customWidth="1"/>
    <col min="11" max="11" width="16.57421875" style="7" customWidth="1"/>
    <col min="12" max="12" width="10.421875" style="7" customWidth="1"/>
    <col min="13" max="13" width="8.57421875" style="7" customWidth="1"/>
    <col min="14" max="14" width="12.57421875" style="7" customWidth="1"/>
    <col min="15" max="15" width="36.421875" style="6" customWidth="1"/>
    <col min="16" max="16384" width="9.140625" style="7" customWidth="1"/>
  </cols>
  <sheetData>
    <row r="1" ht="9" customHeight="1"/>
    <row r="2" spans="1:15" ht="30.75" customHeight="1">
      <c r="A2" s="104" t="s">
        <v>16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ht="14.25">
      <c r="F3" s="10"/>
    </row>
    <row r="4" spans="1:15" ht="13.5" customHeight="1">
      <c r="A4" s="80" t="s">
        <v>0</v>
      </c>
      <c r="B4" s="94" t="s">
        <v>13</v>
      </c>
      <c r="C4" s="94" t="s">
        <v>1</v>
      </c>
      <c r="D4" s="94" t="s">
        <v>2</v>
      </c>
      <c r="E4" s="94"/>
      <c r="F4" s="94"/>
      <c r="G4" s="94"/>
      <c r="H4" s="82" t="s">
        <v>15</v>
      </c>
      <c r="I4" s="83"/>
      <c r="J4" s="83"/>
      <c r="K4" s="83"/>
      <c r="L4" s="83"/>
      <c r="M4" s="83"/>
      <c r="N4" s="84"/>
      <c r="O4" s="94" t="s">
        <v>3</v>
      </c>
    </row>
    <row r="5" spans="1:15" ht="34.5" customHeight="1">
      <c r="A5" s="80"/>
      <c r="B5" s="94"/>
      <c r="C5" s="94"/>
      <c r="D5" s="1" t="s">
        <v>4</v>
      </c>
      <c r="E5" s="3" t="s">
        <v>5</v>
      </c>
      <c r="F5" s="3" t="s">
        <v>6</v>
      </c>
      <c r="G5" s="3" t="s">
        <v>7</v>
      </c>
      <c r="H5" s="1" t="s">
        <v>8</v>
      </c>
      <c r="I5" s="1" t="s">
        <v>9</v>
      </c>
      <c r="J5" s="1" t="s">
        <v>31</v>
      </c>
      <c r="K5" s="1" t="s">
        <v>32</v>
      </c>
      <c r="L5" s="1" t="s">
        <v>33</v>
      </c>
      <c r="M5" s="1" t="s">
        <v>34</v>
      </c>
      <c r="N5" s="1" t="s">
        <v>37</v>
      </c>
      <c r="O5" s="94"/>
    </row>
    <row r="6" spans="1:15" s="11" customFormat="1" ht="16.5" customHeight="1">
      <c r="A6" s="106" t="s">
        <v>10</v>
      </c>
      <c r="B6" s="107" t="s">
        <v>17</v>
      </c>
      <c r="C6" s="110" t="s">
        <v>14</v>
      </c>
      <c r="D6" s="4" t="s">
        <v>5</v>
      </c>
      <c r="E6" s="12">
        <f aca="true" t="shared" si="0" ref="E6:E23">SUM(F6:G6)</f>
        <v>127612.7</v>
      </c>
      <c r="F6" s="12">
        <f>SUM(F7:F11)</f>
        <v>1849.8</v>
      </c>
      <c r="G6" s="12">
        <f>SUM(G7:G11)</f>
        <v>125762.9</v>
      </c>
      <c r="H6" s="85"/>
      <c r="I6" s="86"/>
      <c r="J6" s="86"/>
      <c r="K6" s="86"/>
      <c r="L6" s="86"/>
      <c r="M6" s="86"/>
      <c r="N6" s="87"/>
      <c r="O6" s="79" t="s">
        <v>41</v>
      </c>
    </row>
    <row r="7" spans="1:15" s="11" customFormat="1" ht="16.5" customHeight="1">
      <c r="A7" s="106"/>
      <c r="B7" s="107"/>
      <c r="C7" s="111"/>
      <c r="D7" s="4">
        <v>2014</v>
      </c>
      <c r="E7" s="12">
        <f t="shared" si="0"/>
        <v>34659.2</v>
      </c>
      <c r="F7" s="12">
        <f>F13+F25</f>
        <v>1783</v>
      </c>
      <c r="G7" s="12">
        <f>G13+G25</f>
        <v>32876.2</v>
      </c>
      <c r="H7" s="88"/>
      <c r="I7" s="89"/>
      <c r="J7" s="89"/>
      <c r="K7" s="89"/>
      <c r="L7" s="89"/>
      <c r="M7" s="89"/>
      <c r="N7" s="90"/>
      <c r="O7" s="79"/>
    </row>
    <row r="8" spans="1:15" s="11" customFormat="1" ht="16.5" customHeight="1">
      <c r="A8" s="106"/>
      <c r="B8" s="107"/>
      <c r="C8" s="111"/>
      <c r="D8" s="4">
        <v>2015</v>
      </c>
      <c r="E8" s="12">
        <f t="shared" si="0"/>
        <v>26158.5</v>
      </c>
      <c r="F8" s="12">
        <f>F14+F26</f>
        <v>66.8</v>
      </c>
      <c r="G8" s="12">
        <f>G14+G26</f>
        <v>26091.7</v>
      </c>
      <c r="H8" s="88"/>
      <c r="I8" s="89"/>
      <c r="J8" s="89"/>
      <c r="K8" s="89"/>
      <c r="L8" s="89"/>
      <c r="M8" s="89"/>
      <c r="N8" s="90"/>
      <c r="O8" s="79"/>
    </row>
    <row r="9" spans="1:15" s="11" customFormat="1" ht="16.5" customHeight="1">
      <c r="A9" s="106"/>
      <c r="B9" s="107"/>
      <c r="C9" s="111"/>
      <c r="D9" s="4">
        <v>2016</v>
      </c>
      <c r="E9" s="12">
        <f t="shared" si="0"/>
        <v>22265</v>
      </c>
      <c r="F9" s="12">
        <f>F15</f>
        <v>0</v>
      </c>
      <c r="G9" s="12">
        <f>G15+G27</f>
        <v>22265</v>
      </c>
      <c r="H9" s="88"/>
      <c r="I9" s="89"/>
      <c r="J9" s="89"/>
      <c r="K9" s="89"/>
      <c r="L9" s="89"/>
      <c r="M9" s="89"/>
      <c r="N9" s="90"/>
      <c r="O9" s="79"/>
    </row>
    <row r="10" spans="1:15" s="11" customFormat="1" ht="16.5" customHeight="1">
      <c r="A10" s="106"/>
      <c r="B10" s="107"/>
      <c r="C10" s="111"/>
      <c r="D10" s="4">
        <v>2017</v>
      </c>
      <c r="E10" s="12">
        <f t="shared" si="0"/>
        <v>22265</v>
      </c>
      <c r="F10" s="12">
        <f>F16</f>
        <v>0</v>
      </c>
      <c r="G10" s="12">
        <f>G16+G28</f>
        <v>22265</v>
      </c>
      <c r="H10" s="88"/>
      <c r="I10" s="89"/>
      <c r="J10" s="89"/>
      <c r="K10" s="89"/>
      <c r="L10" s="89"/>
      <c r="M10" s="89"/>
      <c r="N10" s="90"/>
      <c r="O10" s="79"/>
    </row>
    <row r="11" spans="1:15" s="11" customFormat="1" ht="16.5" customHeight="1">
      <c r="A11" s="106"/>
      <c r="B11" s="107"/>
      <c r="C11" s="111"/>
      <c r="D11" s="4">
        <v>2018</v>
      </c>
      <c r="E11" s="12">
        <f t="shared" si="0"/>
        <v>22265</v>
      </c>
      <c r="F11" s="12">
        <f>F17</f>
        <v>0</v>
      </c>
      <c r="G11" s="12">
        <f>G17+G29</f>
        <v>22265</v>
      </c>
      <c r="H11" s="91"/>
      <c r="I11" s="92"/>
      <c r="J11" s="92"/>
      <c r="K11" s="92"/>
      <c r="L11" s="92"/>
      <c r="M11" s="92"/>
      <c r="N11" s="93"/>
      <c r="O11" s="79"/>
    </row>
    <row r="12" spans="1:15" ht="12.75" customHeight="1">
      <c r="A12" s="80" t="s">
        <v>11</v>
      </c>
      <c r="B12" s="81" t="s">
        <v>40</v>
      </c>
      <c r="C12" s="108" t="s">
        <v>14</v>
      </c>
      <c r="D12" s="4" t="s">
        <v>5</v>
      </c>
      <c r="E12" s="12">
        <f t="shared" si="0"/>
        <v>125794.3</v>
      </c>
      <c r="F12" s="12">
        <f>SUM(F13:F17)</f>
        <v>1843.5</v>
      </c>
      <c r="G12" s="12">
        <f>SUM(G13:G17)</f>
        <v>123950.8</v>
      </c>
      <c r="H12" s="95"/>
      <c r="I12" s="96"/>
      <c r="J12" s="96"/>
      <c r="K12" s="96"/>
      <c r="L12" s="96"/>
      <c r="M12" s="96"/>
      <c r="N12" s="97"/>
      <c r="O12" s="79" t="s">
        <v>43</v>
      </c>
    </row>
    <row r="13" spans="1:15" ht="12.75" customHeight="1">
      <c r="A13" s="80"/>
      <c r="B13" s="81"/>
      <c r="C13" s="109"/>
      <c r="D13" s="1">
        <v>2014</v>
      </c>
      <c r="E13" s="13">
        <f t="shared" si="0"/>
        <v>34075.1</v>
      </c>
      <c r="F13" s="13">
        <f aca="true" t="shared" si="1" ref="F13:G17">F19</f>
        <v>1781</v>
      </c>
      <c r="G13" s="13">
        <f>G19</f>
        <v>32294.1</v>
      </c>
      <c r="H13" s="98"/>
      <c r="I13" s="99"/>
      <c r="J13" s="99"/>
      <c r="K13" s="99"/>
      <c r="L13" s="99"/>
      <c r="M13" s="99"/>
      <c r="N13" s="100"/>
      <c r="O13" s="79"/>
    </row>
    <row r="14" spans="1:15" ht="12.75" customHeight="1">
      <c r="A14" s="80"/>
      <c r="B14" s="81"/>
      <c r="C14" s="109"/>
      <c r="D14" s="1">
        <v>2015</v>
      </c>
      <c r="E14" s="13">
        <f t="shared" si="0"/>
        <v>25719.2</v>
      </c>
      <c r="F14" s="13">
        <v>62.5</v>
      </c>
      <c r="G14" s="13">
        <f>G20</f>
        <v>25656.7</v>
      </c>
      <c r="H14" s="98"/>
      <c r="I14" s="99"/>
      <c r="J14" s="99"/>
      <c r="K14" s="99"/>
      <c r="L14" s="99"/>
      <c r="M14" s="99"/>
      <c r="N14" s="100"/>
      <c r="O14" s="79"/>
    </row>
    <row r="15" spans="1:15" ht="12.75" customHeight="1">
      <c r="A15" s="80"/>
      <c r="B15" s="81"/>
      <c r="C15" s="109"/>
      <c r="D15" s="1">
        <v>2016</v>
      </c>
      <c r="E15" s="13">
        <f t="shared" si="0"/>
        <v>22000</v>
      </c>
      <c r="F15" s="13">
        <f t="shared" si="1"/>
        <v>0</v>
      </c>
      <c r="G15" s="13">
        <f t="shared" si="1"/>
        <v>22000</v>
      </c>
      <c r="H15" s="98"/>
      <c r="I15" s="99"/>
      <c r="J15" s="99"/>
      <c r="K15" s="99"/>
      <c r="L15" s="99"/>
      <c r="M15" s="99"/>
      <c r="N15" s="100"/>
      <c r="O15" s="79"/>
    </row>
    <row r="16" spans="1:15" ht="12.75" customHeight="1">
      <c r="A16" s="80"/>
      <c r="B16" s="81"/>
      <c r="C16" s="109"/>
      <c r="D16" s="1">
        <v>2017</v>
      </c>
      <c r="E16" s="13">
        <f t="shared" si="0"/>
        <v>22000</v>
      </c>
      <c r="F16" s="13">
        <f t="shared" si="1"/>
        <v>0</v>
      </c>
      <c r="G16" s="13">
        <f t="shared" si="1"/>
        <v>22000</v>
      </c>
      <c r="H16" s="98"/>
      <c r="I16" s="99"/>
      <c r="J16" s="99"/>
      <c r="K16" s="99"/>
      <c r="L16" s="99"/>
      <c r="M16" s="99"/>
      <c r="N16" s="100"/>
      <c r="O16" s="79"/>
    </row>
    <row r="17" spans="1:15" ht="12.75" customHeight="1">
      <c r="A17" s="80"/>
      <c r="B17" s="81"/>
      <c r="C17" s="109"/>
      <c r="D17" s="1">
        <v>2018</v>
      </c>
      <c r="E17" s="13">
        <f t="shared" si="0"/>
        <v>22000</v>
      </c>
      <c r="F17" s="13">
        <f t="shared" si="1"/>
        <v>0</v>
      </c>
      <c r="G17" s="13">
        <f t="shared" si="1"/>
        <v>22000</v>
      </c>
      <c r="H17" s="101"/>
      <c r="I17" s="102"/>
      <c r="J17" s="102"/>
      <c r="K17" s="102"/>
      <c r="L17" s="102"/>
      <c r="M17" s="102"/>
      <c r="N17" s="103"/>
      <c r="O17" s="79"/>
    </row>
    <row r="18" spans="1:15" ht="90.75" customHeight="1">
      <c r="A18" s="80" t="s">
        <v>12</v>
      </c>
      <c r="B18" s="81" t="s">
        <v>18</v>
      </c>
      <c r="C18" s="94" t="s">
        <v>14</v>
      </c>
      <c r="D18" s="4" t="s">
        <v>5</v>
      </c>
      <c r="E18" s="12">
        <f t="shared" si="0"/>
        <v>125731.8</v>
      </c>
      <c r="F18" s="12">
        <f>SUM(F19:F23)</f>
        <v>1781</v>
      </c>
      <c r="G18" s="12">
        <f>SUM(G19:G23)</f>
        <v>123950.8</v>
      </c>
      <c r="H18" s="2" t="s">
        <v>27</v>
      </c>
      <c r="I18" s="2" t="s">
        <v>28</v>
      </c>
      <c r="J18" s="2" t="s">
        <v>29</v>
      </c>
      <c r="K18" s="2" t="s">
        <v>30</v>
      </c>
      <c r="L18" s="2" t="s">
        <v>35</v>
      </c>
      <c r="M18" s="2" t="s">
        <v>36</v>
      </c>
      <c r="N18" s="2" t="s">
        <v>38</v>
      </c>
      <c r="O18" s="79" t="s">
        <v>42</v>
      </c>
    </row>
    <row r="19" spans="1:15" ht="13.5" customHeight="1">
      <c r="A19" s="80"/>
      <c r="B19" s="81"/>
      <c r="C19" s="94"/>
      <c r="D19" s="1">
        <v>2014</v>
      </c>
      <c r="E19" s="14">
        <f t="shared" si="0"/>
        <v>34075.1</v>
      </c>
      <c r="F19" s="14">
        <v>1781</v>
      </c>
      <c r="G19" s="14">
        <v>32294.1</v>
      </c>
      <c r="H19" s="2">
        <v>0</v>
      </c>
      <c r="I19" s="2">
        <v>0</v>
      </c>
      <c r="J19" s="2">
        <v>0</v>
      </c>
      <c r="K19" s="2">
        <v>0</v>
      </c>
      <c r="L19" s="2"/>
      <c r="M19" s="2"/>
      <c r="N19" s="2"/>
      <c r="O19" s="79"/>
    </row>
    <row r="20" spans="1:15" ht="13.5" customHeight="1">
      <c r="A20" s="80"/>
      <c r="B20" s="81"/>
      <c r="C20" s="94"/>
      <c r="D20" s="1">
        <v>2015</v>
      </c>
      <c r="E20" s="14">
        <f t="shared" si="0"/>
        <v>25656.7</v>
      </c>
      <c r="F20" s="14">
        <v>0</v>
      </c>
      <c r="G20" s="14">
        <v>25656.7</v>
      </c>
      <c r="H20" s="2">
        <v>0</v>
      </c>
      <c r="I20" s="2">
        <v>0</v>
      </c>
      <c r="J20" s="2">
        <v>0</v>
      </c>
      <c r="K20" s="2">
        <v>0</v>
      </c>
      <c r="L20" s="2"/>
      <c r="M20" s="2"/>
      <c r="N20" s="2"/>
      <c r="O20" s="79"/>
    </row>
    <row r="21" spans="1:15" ht="13.5" customHeight="1">
      <c r="A21" s="80"/>
      <c r="B21" s="81"/>
      <c r="C21" s="94"/>
      <c r="D21" s="1">
        <v>2016</v>
      </c>
      <c r="E21" s="14">
        <f t="shared" si="0"/>
        <v>22000</v>
      </c>
      <c r="F21" s="14">
        <v>0</v>
      </c>
      <c r="G21" s="14">
        <v>22000</v>
      </c>
      <c r="H21" s="2">
        <v>0</v>
      </c>
      <c r="I21" s="2">
        <v>0</v>
      </c>
      <c r="J21" s="2">
        <v>0</v>
      </c>
      <c r="K21" s="2">
        <v>0</v>
      </c>
      <c r="L21" s="2"/>
      <c r="M21" s="2"/>
      <c r="N21" s="2"/>
      <c r="O21" s="79"/>
    </row>
    <row r="22" spans="1:15" ht="13.5" customHeight="1">
      <c r="A22" s="80"/>
      <c r="B22" s="81"/>
      <c r="C22" s="94"/>
      <c r="D22" s="1">
        <v>2017</v>
      </c>
      <c r="E22" s="14">
        <f t="shared" si="0"/>
        <v>22000</v>
      </c>
      <c r="F22" s="14">
        <v>0</v>
      </c>
      <c r="G22" s="14">
        <v>22000</v>
      </c>
      <c r="H22" s="2">
        <v>0</v>
      </c>
      <c r="I22" s="2">
        <v>0</v>
      </c>
      <c r="J22" s="2">
        <v>0</v>
      </c>
      <c r="K22" s="2">
        <v>0</v>
      </c>
      <c r="L22" s="2"/>
      <c r="M22" s="2"/>
      <c r="N22" s="2"/>
      <c r="O22" s="79"/>
    </row>
    <row r="23" spans="1:15" ht="13.5" customHeight="1">
      <c r="A23" s="80"/>
      <c r="B23" s="81"/>
      <c r="C23" s="94"/>
      <c r="D23" s="1">
        <v>2018</v>
      </c>
      <c r="E23" s="14">
        <f t="shared" si="0"/>
        <v>22000</v>
      </c>
      <c r="F23" s="14">
        <v>0</v>
      </c>
      <c r="G23" s="14">
        <v>22000</v>
      </c>
      <c r="H23" s="2">
        <v>0</v>
      </c>
      <c r="I23" s="2">
        <v>0</v>
      </c>
      <c r="J23" s="2">
        <v>0</v>
      </c>
      <c r="K23" s="2">
        <v>0</v>
      </c>
      <c r="L23" s="2"/>
      <c r="M23" s="2"/>
      <c r="N23" s="2"/>
      <c r="O23" s="79"/>
    </row>
    <row r="24" spans="1:15" ht="12.75" customHeight="1">
      <c r="A24" s="80" t="s">
        <v>19</v>
      </c>
      <c r="B24" s="81" t="s">
        <v>21</v>
      </c>
      <c r="C24" s="108" t="s">
        <v>14</v>
      </c>
      <c r="D24" s="4" t="s">
        <v>5</v>
      </c>
      <c r="E24" s="12">
        <f aca="true" t="shared" si="2" ref="E24:E35">SUM(F24:G24)</f>
        <v>1818.3999999999999</v>
      </c>
      <c r="F24" s="12">
        <f>SUM(F25:F29)</f>
        <v>6.3</v>
      </c>
      <c r="G24" s="12">
        <f>SUM(G25:G29)</f>
        <v>1812.1</v>
      </c>
      <c r="H24" s="95"/>
      <c r="I24" s="96"/>
      <c r="J24" s="96"/>
      <c r="K24" s="96"/>
      <c r="L24" s="96"/>
      <c r="M24" s="96"/>
      <c r="N24" s="97"/>
      <c r="O24" s="79" t="s">
        <v>44</v>
      </c>
    </row>
    <row r="25" spans="1:15" ht="12.75" customHeight="1">
      <c r="A25" s="80"/>
      <c r="B25" s="81"/>
      <c r="C25" s="109"/>
      <c r="D25" s="1">
        <v>2014</v>
      </c>
      <c r="E25" s="13">
        <f t="shared" si="2"/>
        <v>584.1</v>
      </c>
      <c r="F25" s="13">
        <f aca="true" t="shared" si="3" ref="F25:G29">F31</f>
        <v>2</v>
      </c>
      <c r="G25" s="13">
        <f t="shared" si="3"/>
        <v>582.1</v>
      </c>
      <c r="H25" s="98"/>
      <c r="I25" s="99"/>
      <c r="J25" s="99"/>
      <c r="K25" s="99"/>
      <c r="L25" s="99"/>
      <c r="M25" s="99"/>
      <c r="N25" s="100"/>
      <c r="O25" s="79"/>
    </row>
    <row r="26" spans="1:15" ht="12.75" customHeight="1">
      <c r="A26" s="80"/>
      <c r="B26" s="81"/>
      <c r="C26" s="109"/>
      <c r="D26" s="1">
        <v>2015</v>
      </c>
      <c r="E26" s="13">
        <f t="shared" si="2"/>
        <v>439.3</v>
      </c>
      <c r="F26" s="13">
        <f t="shared" si="3"/>
        <v>4.3</v>
      </c>
      <c r="G26" s="13">
        <f t="shared" si="3"/>
        <v>435</v>
      </c>
      <c r="H26" s="98"/>
      <c r="I26" s="99"/>
      <c r="J26" s="99"/>
      <c r="K26" s="99"/>
      <c r="L26" s="99"/>
      <c r="M26" s="99"/>
      <c r="N26" s="100"/>
      <c r="O26" s="79"/>
    </row>
    <row r="27" spans="1:15" ht="12.75" customHeight="1">
      <c r="A27" s="80"/>
      <c r="B27" s="81"/>
      <c r="C27" s="109"/>
      <c r="D27" s="1">
        <v>2016</v>
      </c>
      <c r="E27" s="13">
        <f t="shared" si="2"/>
        <v>265</v>
      </c>
      <c r="F27" s="13">
        <f t="shared" si="3"/>
        <v>0</v>
      </c>
      <c r="G27" s="13">
        <f t="shared" si="3"/>
        <v>265</v>
      </c>
      <c r="H27" s="98"/>
      <c r="I27" s="99"/>
      <c r="J27" s="99"/>
      <c r="K27" s="99"/>
      <c r="L27" s="99"/>
      <c r="M27" s="99"/>
      <c r="N27" s="100"/>
      <c r="O27" s="79"/>
    </row>
    <row r="28" spans="1:15" ht="12.75" customHeight="1">
      <c r="A28" s="80"/>
      <c r="B28" s="81"/>
      <c r="C28" s="109"/>
      <c r="D28" s="1">
        <v>2017</v>
      </c>
      <c r="E28" s="13">
        <f t="shared" si="2"/>
        <v>265</v>
      </c>
      <c r="F28" s="13">
        <f t="shared" si="3"/>
        <v>0</v>
      </c>
      <c r="G28" s="13">
        <f t="shared" si="3"/>
        <v>265</v>
      </c>
      <c r="H28" s="98"/>
      <c r="I28" s="99"/>
      <c r="J28" s="99"/>
      <c r="K28" s="99"/>
      <c r="L28" s="99"/>
      <c r="M28" s="99"/>
      <c r="N28" s="100"/>
      <c r="O28" s="79"/>
    </row>
    <row r="29" spans="1:15" ht="12.75" customHeight="1">
      <c r="A29" s="80"/>
      <c r="B29" s="81"/>
      <c r="C29" s="109"/>
      <c r="D29" s="1">
        <v>2018</v>
      </c>
      <c r="E29" s="13">
        <f t="shared" si="2"/>
        <v>265</v>
      </c>
      <c r="F29" s="13">
        <f t="shared" si="3"/>
        <v>0</v>
      </c>
      <c r="G29" s="13">
        <f t="shared" si="3"/>
        <v>265</v>
      </c>
      <c r="H29" s="101"/>
      <c r="I29" s="102"/>
      <c r="J29" s="102"/>
      <c r="K29" s="102"/>
      <c r="L29" s="102"/>
      <c r="M29" s="102"/>
      <c r="N29" s="103"/>
      <c r="O29" s="79"/>
    </row>
    <row r="30" spans="1:15" ht="101.25" customHeight="1">
      <c r="A30" s="80" t="s">
        <v>20</v>
      </c>
      <c r="B30" s="81" t="s">
        <v>22</v>
      </c>
      <c r="C30" s="94" t="s">
        <v>14</v>
      </c>
      <c r="D30" s="4" t="s">
        <v>5</v>
      </c>
      <c r="E30" s="12">
        <f t="shared" si="2"/>
        <v>1818.3999999999999</v>
      </c>
      <c r="F30" s="12">
        <f>SUM(F31:F35)</f>
        <v>6.3</v>
      </c>
      <c r="G30" s="12">
        <f>SUM(G31:G35)</f>
        <v>1812.1</v>
      </c>
      <c r="H30" s="2" t="s">
        <v>24</v>
      </c>
      <c r="I30" s="2" t="s">
        <v>23</v>
      </c>
      <c r="J30" s="2" t="s">
        <v>25</v>
      </c>
      <c r="K30" s="2" t="s">
        <v>26</v>
      </c>
      <c r="L30" s="2" t="s">
        <v>39</v>
      </c>
      <c r="M30" s="2"/>
      <c r="N30" s="2"/>
      <c r="O30" s="79" t="s">
        <v>44</v>
      </c>
    </row>
    <row r="31" spans="1:15" ht="13.5" customHeight="1">
      <c r="A31" s="80"/>
      <c r="B31" s="81"/>
      <c r="C31" s="94"/>
      <c r="D31" s="1">
        <v>2014</v>
      </c>
      <c r="E31" s="14">
        <f t="shared" si="2"/>
        <v>584.1</v>
      </c>
      <c r="F31" s="14">
        <v>2</v>
      </c>
      <c r="G31" s="14">
        <v>582.1</v>
      </c>
      <c r="H31" s="2">
        <v>0</v>
      </c>
      <c r="I31" s="2">
        <v>0</v>
      </c>
      <c r="J31" s="2">
        <v>0</v>
      </c>
      <c r="K31" s="2">
        <v>0</v>
      </c>
      <c r="L31" s="2"/>
      <c r="M31" s="2"/>
      <c r="N31" s="2"/>
      <c r="O31" s="79"/>
    </row>
    <row r="32" spans="1:15" ht="13.5" customHeight="1">
      <c r="A32" s="80"/>
      <c r="B32" s="81"/>
      <c r="C32" s="94"/>
      <c r="D32" s="1">
        <v>2015</v>
      </c>
      <c r="E32" s="14">
        <f t="shared" si="2"/>
        <v>439.3</v>
      </c>
      <c r="F32" s="14">
        <v>4.3</v>
      </c>
      <c r="G32" s="14">
        <v>435</v>
      </c>
      <c r="H32" s="2">
        <v>0</v>
      </c>
      <c r="I32" s="2">
        <v>0</v>
      </c>
      <c r="J32" s="2">
        <v>0</v>
      </c>
      <c r="K32" s="2">
        <v>0</v>
      </c>
      <c r="L32" s="2"/>
      <c r="M32" s="2"/>
      <c r="N32" s="2"/>
      <c r="O32" s="79"/>
    </row>
    <row r="33" spans="1:15" ht="13.5" customHeight="1">
      <c r="A33" s="80"/>
      <c r="B33" s="81"/>
      <c r="C33" s="94"/>
      <c r="D33" s="1">
        <v>2016</v>
      </c>
      <c r="E33" s="14">
        <f t="shared" si="2"/>
        <v>265</v>
      </c>
      <c r="F33" s="14">
        <v>0</v>
      </c>
      <c r="G33" s="14">
        <v>265</v>
      </c>
      <c r="H33" s="2">
        <v>0</v>
      </c>
      <c r="I33" s="2">
        <v>0</v>
      </c>
      <c r="J33" s="2">
        <v>0</v>
      </c>
      <c r="K33" s="2">
        <v>0</v>
      </c>
      <c r="L33" s="2"/>
      <c r="M33" s="2"/>
      <c r="N33" s="2"/>
      <c r="O33" s="79"/>
    </row>
    <row r="34" spans="1:15" ht="13.5" customHeight="1">
      <c r="A34" s="80"/>
      <c r="B34" s="81"/>
      <c r="C34" s="94"/>
      <c r="D34" s="1">
        <v>2017</v>
      </c>
      <c r="E34" s="14">
        <f t="shared" si="2"/>
        <v>265</v>
      </c>
      <c r="F34" s="14">
        <v>0</v>
      </c>
      <c r="G34" s="14">
        <v>265</v>
      </c>
      <c r="H34" s="2">
        <v>0</v>
      </c>
      <c r="I34" s="2">
        <v>0</v>
      </c>
      <c r="J34" s="2">
        <v>0</v>
      </c>
      <c r="K34" s="2">
        <v>0</v>
      </c>
      <c r="L34" s="2"/>
      <c r="M34" s="2"/>
      <c r="N34" s="2"/>
      <c r="O34" s="79"/>
    </row>
    <row r="35" spans="1:15" ht="13.5" customHeight="1">
      <c r="A35" s="80"/>
      <c r="B35" s="81"/>
      <c r="C35" s="94"/>
      <c r="D35" s="1">
        <v>2018</v>
      </c>
      <c r="E35" s="14">
        <f t="shared" si="2"/>
        <v>265</v>
      </c>
      <c r="F35" s="14">
        <v>0</v>
      </c>
      <c r="G35" s="14">
        <v>265</v>
      </c>
      <c r="H35" s="2">
        <v>0</v>
      </c>
      <c r="I35" s="2">
        <v>0</v>
      </c>
      <c r="J35" s="2">
        <v>0</v>
      </c>
      <c r="K35" s="2">
        <v>0</v>
      </c>
      <c r="L35" s="2"/>
      <c r="M35" s="2"/>
      <c r="N35" s="2"/>
      <c r="O35" s="79"/>
    </row>
  </sheetData>
  <sheetProtection/>
  <mergeCells count="30">
    <mergeCell ref="A30:A35"/>
    <mergeCell ref="B30:B35"/>
    <mergeCell ref="C30:C35"/>
    <mergeCell ref="O30:O35"/>
    <mergeCell ref="O4:O5"/>
    <mergeCell ref="B12:B17"/>
    <mergeCell ref="C12:C17"/>
    <mergeCell ref="O12:O17"/>
    <mergeCell ref="C24:C29"/>
    <mergeCell ref="C6:C11"/>
    <mergeCell ref="O6:O11"/>
    <mergeCell ref="H12:N17"/>
    <mergeCell ref="H24:N29"/>
    <mergeCell ref="A2:O2"/>
    <mergeCell ref="A4:A5"/>
    <mergeCell ref="B4:B5"/>
    <mergeCell ref="C4:C5"/>
    <mergeCell ref="D4:G4"/>
    <mergeCell ref="A6:A11"/>
    <mergeCell ref="B6:B11"/>
    <mergeCell ref="O18:O23"/>
    <mergeCell ref="O24:O29"/>
    <mergeCell ref="A24:A29"/>
    <mergeCell ref="B24:B29"/>
    <mergeCell ref="A12:A17"/>
    <mergeCell ref="H4:N4"/>
    <mergeCell ref="H6:N11"/>
    <mergeCell ref="A18:A23"/>
    <mergeCell ref="B18:B23"/>
    <mergeCell ref="C18:C23"/>
  </mergeCells>
  <printOptions/>
  <pageMargins left="0.5118110236220472" right="0.5118110236220472" top="0.7480314960629921" bottom="0.5511811023622047" header="0.31496062992125984" footer="0.31496062992125984"/>
  <pageSetup fitToHeight="0" fitToWidth="1" horizontalDpi="600" verticalDpi="600" orientation="landscape" paperSize="9" scale="65" r:id="rId1"/>
  <ignoredErrors>
    <ignoredError sqref="F12:G1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U42"/>
  <sheetViews>
    <sheetView tabSelected="1" zoomScale="85" zoomScaleNormal="85" zoomScaleSheetLayoutView="100" workbookViewId="0" topLeftCell="A1">
      <pane ySplit="8" topLeftCell="A19" activePane="bottomLeft" state="frozen"/>
      <selection pane="topLeft" activeCell="A1" sqref="A1"/>
      <selection pane="bottomLeft" activeCell="A4" sqref="A4:Q4"/>
    </sheetView>
  </sheetViews>
  <sheetFormatPr defaultColWidth="19.57421875" defaultRowHeight="18.75" customHeight="1"/>
  <cols>
    <col min="1" max="1" width="5.421875" style="15" customWidth="1"/>
    <col min="2" max="2" width="27.8515625" style="15" customWidth="1"/>
    <col min="3" max="3" width="6.421875" style="16" customWidth="1"/>
    <col min="4" max="4" width="5.8515625" style="17" customWidth="1"/>
    <col min="5" max="10" width="7.57421875" style="18" customWidth="1"/>
    <col min="11" max="11" width="34.421875" style="15" customWidth="1"/>
    <col min="12" max="12" width="7.00390625" style="18" customWidth="1"/>
    <col min="13" max="13" width="6.140625" style="18" customWidth="1"/>
    <col min="14" max="16" width="5.8515625" style="18" customWidth="1"/>
    <col min="17" max="17" width="25.8515625" style="15" customWidth="1"/>
    <col min="18" max="16384" width="19.57421875" style="15" customWidth="1"/>
  </cols>
  <sheetData>
    <row r="1" spans="11:17" ht="12.75" customHeight="1">
      <c r="K1" s="112" t="s">
        <v>93</v>
      </c>
      <c r="L1" s="112"/>
      <c r="M1" s="112"/>
      <c r="N1" s="112"/>
      <c r="O1" s="112"/>
      <c r="P1" s="112"/>
      <c r="Q1" s="112"/>
    </row>
    <row r="2" spans="11:17" ht="30.75" customHeight="1">
      <c r="K2" s="112" t="s">
        <v>98</v>
      </c>
      <c r="L2" s="113"/>
      <c r="M2" s="113"/>
      <c r="N2" s="113"/>
      <c r="O2" s="113"/>
      <c r="P2" s="113"/>
      <c r="Q2" s="113"/>
    </row>
    <row r="3" spans="11:17" ht="25.5" customHeight="1">
      <c r="K3" s="145" t="s">
        <v>69</v>
      </c>
      <c r="L3" s="145"/>
      <c r="M3" s="145"/>
      <c r="N3" s="145"/>
      <c r="O3" s="145"/>
      <c r="P3" s="145"/>
      <c r="Q3" s="145"/>
    </row>
    <row r="4" spans="1:17" ht="40.5" customHeight="1">
      <c r="A4" s="138" t="s">
        <v>94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</row>
    <row r="5" ht="9.75" customHeight="1">
      <c r="Q5" s="19"/>
    </row>
    <row r="6" spans="1:17" s="20" customFormat="1" ht="41.25" customHeight="1">
      <c r="A6" s="136" t="s">
        <v>45</v>
      </c>
      <c r="B6" s="134" t="s">
        <v>46</v>
      </c>
      <c r="C6" s="136" t="s">
        <v>47</v>
      </c>
      <c r="D6" s="136" t="s">
        <v>48</v>
      </c>
      <c r="E6" s="139" t="s">
        <v>88</v>
      </c>
      <c r="F6" s="140"/>
      <c r="G6" s="140"/>
      <c r="H6" s="140"/>
      <c r="I6" s="140"/>
      <c r="J6" s="141"/>
      <c r="K6" s="139" t="s">
        <v>49</v>
      </c>
      <c r="L6" s="140"/>
      <c r="M6" s="140"/>
      <c r="N6" s="140"/>
      <c r="O6" s="140"/>
      <c r="P6" s="141"/>
      <c r="Q6" s="134" t="s">
        <v>50</v>
      </c>
    </row>
    <row r="7" spans="1:17" s="20" customFormat="1" ht="15" customHeight="1">
      <c r="A7" s="136"/>
      <c r="B7" s="135"/>
      <c r="C7" s="136"/>
      <c r="D7" s="136"/>
      <c r="E7" s="47" t="s">
        <v>5</v>
      </c>
      <c r="F7" s="47" t="s">
        <v>51</v>
      </c>
      <c r="G7" s="47" t="s">
        <v>52</v>
      </c>
      <c r="H7" s="47" t="s">
        <v>53</v>
      </c>
      <c r="I7" s="47" t="s">
        <v>54</v>
      </c>
      <c r="J7" s="47" t="s">
        <v>55</v>
      </c>
      <c r="K7" s="47" t="s">
        <v>89</v>
      </c>
      <c r="L7" s="47">
        <v>2014</v>
      </c>
      <c r="M7" s="47">
        <v>2015</v>
      </c>
      <c r="N7" s="47">
        <v>2016</v>
      </c>
      <c r="O7" s="47">
        <v>2017</v>
      </c>
      <c r="P7" s="47">
        <v>2018</v>
      </c>
      <c r="Q7" s="135"/>
    </row>
    <row r="8" spans="1:17" s="20" customFormat="1" ht="11.25" customHeight="1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  <c r="I8" s="21">
        <v>9</v>
      </c>
      <c r="J8" s="21">
        <v>10</v>
      </c>
      <c r="K8" s="21">
        <v>11</v>
      </c>
      <c r="L8" s="21">
        <v>12</v>
      </c>
      <c r="M8" s="21">
        <v>13</v>
      </c>
      <c r="N8" s="21">
        <v>14</v>
      </c>
      <c r="O8" s="21">
        <v>15</v>
      </c>
      <c r="P8" s="21">
        <v>16</v>
      </c>
      <c r="Q8" s="21">
        <v>17</v>
      </c>
    </row>
    <row r="9" spans="1:17" s="20" customFormat="1" ht="13.5" customHeight="1">
      <c r="A9" s="21"/>
      <c r="B9" s="148" t="s">
        <v>92</v>
      </c>
      <c r="C9" s="149"/>
      <c r="D9" s="149"/>
      <c r="E9" s="149"/>
      <c r="F9" s="149"/>
      <c r="G9" s="149"/>
      <c r="H9" s="149"/>
      <c r="I9" s="149"/>
      <c r="J9" s="149"/>
      <c r="K9" s="149"/>
      <c r="L9" s="149"/>
      <c r="M9" s="149"/>
      <c r="N9" s="149"/>
      <c r="O9" s="149"/>
      <c r="P9" s="149"/>
      <c r="Q9" s="149"/>
    </row>
    <row r="10" spans="1:17" s="20" customFormat="1" ht="14.25" customHeight="1">
      <c r="A10" s="23">
        <v>1</v>
      </c>
      <c r="B10" s="150" t="s">
        <v>91</v>
      </c>
      <c r="C10" s="151"/>
      <c r="D10" s="152"/>
      <c r="E10" s="152"/>
      <c r="F10" s="152"/>
      <c r="G10" s="152"/>
      <c r="H10" s="152"/>
      <c r="I10" s="152"/>
      <c r="J10" s="152"/>
      <c r="K10" s="151"/>
      <c r="L10" s="151"/>
      <c r="M10" s="151"/>
      <c r="N10" s="151"/>
      <c r="O10" s="151"/>
      <c r="P10" s="151"/>
      <c r="Q10" s="153"/>
    </row>
    <row r="11" spans="1:17" s="20" customFormat="1" ht="36.75" customHeight="1">
      <c r="A11" s="154" t="s">
        <v>11</v>
      </c>
      <c r="B11" s="156" t="s">
        <v>90</v>
      </c>
      <c r="C11" s="115" t="s">
        <v>14</v>
      </c>
      <c r="D11" s="48" t="s">
        <v>65</v>
      </c>
      <c r="E11" s="51">
        <f aca="true" t="shared" si="0" ref="E11:J11">E12+E13</f>
        <v>125794.3</v>
      </c>
      <c r="F11" s="51">
        <f t="shared" si="0"/>
        <v>34075.1</v>
      </c>
      <c r="G11" s="51">
        <f t="shared" si="0"/>
        <v>25719.2</v>
      </c>
      <c r="H11" s="51">
        <f t="shared" si="0"/>
        <v>22000</v>
      </c>
      <c r="I11" s="51">
        <f t="shared" si="0"/>
        <v>22000</v>
      </c>
      <c r="J11" s="51">
        <f t="shared" si="0"/>
        <v>22000</v>
      </c>
      <c r="K11" s="30" t="s">
        <v>30</v>
      </c>
      <c r="L11" s="22">
        <v>4</v>
      </c>
      <c r="M11" s="22">
        <v>3</v>
      </c>
      <c r="N11" s="22">
        <v>4</v>
      </c>
      <c r="O11" s="22">
        <v>5</v>
      </c>
      <c r="P11" s="22">
        <v>6</v>
      </c>
      <c r="Q11" s="146" t="s">
        <v>59</v>
      </c>
    </row>
    <row r="12" spans="1:17" s="20" customFormat="1" ht="24.75" customHeight="1">
      <c r="A12" s="155"/>
      <c r="B12" s="157"/>
      <c r="C12" s="137"/>
      <c r="D12" s="37" t="s">
        <v>7</v>
      </c>
      <c r="E12" s="52">
        <f>F12+G12+H12+I12+J12</f>
        <v>123950.8</v>
      </c>
      <c r="F12" s="53">
        <v>32294.1</v>
      </c>
      <c r="G12" s="53">
        <v>25656.7</v>
      </c>
      <c r="H12" s="53">
        <v>22000</v>
      </c>
      <c r="I12" s="53">
        <v>22000</v>
      </c>
      <c r="J12" s="53">
        <v>22000</v>
      </c>
      <c r="K12" s="30" t="s">
        <v>36</v>
      </c>
      <c r="L12" s="22">
        <v>98640</v>
      </c>
      <c r="M12" s="22">
        <v>98788</v>
      </c>
      <c r="N12" s="22">
        <v>98985</v>
      </c>
      <c r="O12" s="22">
        <v>99232</v>
      </c>
      <c r="P12" s="22">
        <v>99553</v>
      </c>
      <c r="Q12" s="147"/>
    </row>
    <row r="13" spans="1:17" s="20" customFormat="1" ht="25.5" customHeight="1">
      <c r="A13" s="155"/>
      <c r="B13" s="157"/>
      <c r="C13" s="137"/>
      <c r="D13" s="42" t="s">
        <v>6</v>
      </c>
      <c r="E13" s="52">
        <f>F13+G13+H13+I13+J13</f>
        <v>1843.5</v>
      </c>
      <c r="F13" s="52">
        <v>1781</v>
      </c>
      <c r="G13" s="52">
        <v>62.5</v>
      </c>
      <c r="H13" s="52">
        <v>0</v>
      </c>
      <c r="I13" s="52">
        <v>0</v>
      </c>
      <c r="J13" s="52">
        <v>0</v>
      </c>
      <c r="K13" s="30" t="s">
        <v>73</v>
      </c>
      <c r="L13" s="22">
        <v>75</v>
      </c>
      <c r="M13" s="22">
        <v>75</v>
      </c>
      <c r="N13" s="22">
        <v>80</v>
      </c>
      <c r="O13" s="22">
        <v>80</v>
      </c>
      <c r="P13" s="22">
        <v>80</v>
      </c>
      <c r="Q13" s="147"/>
    </row>
    <row r="14" spans="1:17" s="20" customFormat="1" ht="37.5" customHeight="1">
      <c r="A14" s="28"/>
      <c r="B14" s="27"/>
      <c r="C14" s="28"/>
      <c r="D14" s="29"/>
      <c r="E14" s="28"/>
      <c r="F14" s="28"/>
      <c r="G14" s="28"/>
      <c r="H14" s="28"/>
      <c r="I14" s="28"/>
      <c r="J14" s="28"/>
      <c r="K14" s="30" t="s">
        <v>74</v>
      </c>
      <c r="L14" s="22">
        <v>18</v>
      </c>
      <c r="M14" s="22">
        <v>26</v>
      </c>
      <c r="N14" s="22">
        <v>39</v>
      </c>
      <c r="O14" s="22">
        <v>52</v>
      </c>
      <c r="P14" s="22">
        <v>65</v>
      </c>
      <c r="Q14" s="147"/>
    </row>
    <row r="15" spans="1:17" s="20" customFormat="1" ht="27" customHeight="1">
      <c r="A15" s="28"/>
      <c r="B15" s="27"/>
      <c r="C15" s="28"/>
      <c r="D15" s="29"/>
      <c r="E15" s="28"/>
      <c r="F15" s="28"/>
      <c r="G15" s="28"/>
      <c r="H15" s="28"/>
      <c r="I15" s="28"/>
      <c r="J15" s="28"/>
      <c r="K15" s="30" t="s">
        <v>75</v>
      </c>
      <c r="L15" s="22">
        <v>17</v>
      </c>
      <c r="M15" s="22">
        <v>18</v>
      </c>
      <c r="N15" s="22">
        <v>19</v>
      </c>
      <c r="O15" s="22">
        <v>20</v>
      </c>
      <c r="P15" s="22">
        <v>21</v>
      </c>
      <c r="Q15" s="147"/>
    </row>
    <row r="16" spans="1:17" s="20" customFormat="1" ht="39" customHeight="1">
      <c r="A16" s="28"/>
      <c r="B16" s="27"/>
      <c r="C16" s="28"/>
      <c r="D16" s="29"/>
      <c r="E16" s="28"/>
      <c r="F16" s="28"/>
      <c r="G16" s="28"/>
      <c r="H16" s="28"/>
      <c r="I16" s="28"/>
      <c r="J16" s="28"/>
      <c r="K16" s="30" t="s">
        <v>76</v>
      </c>
      <c r="L16" s="22">
        <v>11</v>
      </c>
      <c r="M16" s="22">
        <v>11</v>
      </c>
      <c r="N16" s="22">
        <v>11</v>
      </c>
      <c r="O16" s="22">
        <v>11</v>
      </c>
      <c r="P16" s="22">
        <v>11</v>
      </c>
      <c r="Q16" s="147"/>
    </row>
    <row r="17" spans="1:17" s="20" customFormat="1" ht="37.5" customHeight="1">
      <c r="A17" s="28"/>
      <c r="B17" s="27"/>
      <c r="C17" s="28"/>
      <c r="D17" s="29"/>
      <c r="E17" s="28"/>
      <c r="F17" s="28"/>
      <c r="G17" s="28"/>
      <c r="H17" s="28"/>
      <c r="I17" s="28"/>
      <c r="J17" s="28"/>
      <c r="K17" s="49" t="s">
        <v>39</v>
      </c>
      <c r="L17" s="36">
        <v>208</v>
      </c>
      <c r="M17" s="36">
        <v>208</v>
      </c>
      <c r="N17" s="36">
        <v>312</v>
      </c>
      <c r="O17" s="36">
        <v>416</v>
      </c>
      <c r="P17" s="36">
        <v>520</v>
      </c>
      <c r="Q17" s="147"/>
    </row>
    <row r="18" spans="1:17" s="20" customFormat="1" ht="12" customHeight="1">
      <c r="A18" s="39" t="s">
        <v>56</v>
      </c>
      <c r="B18" s="130" t="s">
        <v>21</v>
      </c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</row>
    <row r="19" spans="1:17" s="20" customFormat="1" ht="50.25" customHeight="1">
      <c r="A19" s="143" t="s">
        <v>19</v>
      </c>
      <c r="B19" s="142" t="s">
        <v>68</v>
      </c>
      <c r="C19" s="144" t="s">
        <v>14</v>
      </c>
      <c r="D19" s="50" t="s">
        <v>66</v>
      </c>
      <c r="E19" s="51">
        <f aca="true" t="shared" si="1" ref="E19:J19">E20+E21</f>
        <v>1818.4199999999998</v>
      </c>
      <c r="F19" s="51">
        <f t="shared" si="1"/>
        <v>584.12</v>
      </c>
      <c r="G19" s="51">
        <f t="shared" si="1"/>
        <v>439.3</v>
      </c>
      <c r="H19" s="51">
        <f t="shared" si="1"/>
        <v>265</v>
      </c>
      <c r="I19" s="51">
        <f t="shared" si="1"/>
        <v>265</v>
      </c>
      <c r="J19" s="51">
        <f t="shared" si="1"/>
        <v>265</v>
      </c>
      <c r="K19" s="33" t="s">
        <v>77</v>
      </c>
      <c r="L19" s="31">
        <v>11.8</v>
      </c>
      <c r="M19" s="31">
        <v>15.8</v>
      </c>
      <c r="N19" s="31">
        <v>24</v>
      </c>
      <c r="O19" s="31">
        <v>26</v>
      </c>
      <c r="P19" s="31">
        <v>28.5</v>
      </c>
      <c r="Q19" s="34"/>
    </row>
    <row r="20" spans="1:17" s="20" customFormat="1" ht="36" customHeight="1">
      <c r="A20" s="143"/>
      <c r="B20" s="142"/>
      <c r="C20" s="144"/>
      <c r="D20" s="40" t="s">
        <v>7</v>
      </c>
      <c r="E20" s="52">
        <f>F20+G20+H20+I20+J20</f>
        <v>1812.1</v>
      </c>
      <c r="F20" s="52">
        <v>582.1</v>
      </c>
      <c r="G20" s="52">
        <v>435</v>
      </c>
      <c r="H20" s="52">
        <v>265</v>
      </c>
      <c r="I20" s="52">
        <v>265</v>
      </c>
      <c r="J20" s="52">
        <v>265</v>
      </c>
      <c r="K20" s="132" t="s">
        <v>25</v>
      </c>
      <c r="L20" s="31">
        <v>1</v>
      </c>
      <c r="M20" s="31">
        <v>1</v>
      </c>
      <c r="N20" s="31">
        <v>2</v>
      </c>
      <c r="O20" s="31">
        <v>3</v>
      </c>
      <c r="P20" s="31">
        <v>4</v>
      </c>
      <c r="Q20" s="34" t="s">
        <v>64</v>
      </c>
    </row>
    <row r="21" spans="1:17" s="20" customFormat="1" ht="22.5" customHeight="1">
      <c r="A21" s="143"/>
      <c r="B21" s="142"/>
      <c r="C21" s="144"/>
      <c r="D21" s="41" t="s">
        <v>6</v>
      </c>
      <c r="E21" s="54">
        <f>F21+G21+H21+I21+J21</f>
        <v>6.32</v>
      </c>
      <c r="F21" s="54">
        <v>2.02</v>
      </c>
      <c r="G21" s="54">
        <v>4.3</v>
      </c>
      <c r="H21" s="54">
        <v>0</v>
      </c>
      <c r="I21" s="54">
        <v>0</v>
      </c>
      <c r="J21" s="54">
        <v>0</v>
      </c>
      <c r="K21" s="133"/>
      <c r="L21" s="45"/>
      <c r="M21" s="45"/>
      <c r="N21" s="45"/>
      <c r="O21" s="45"/>
      <c r="P21" s="45"/>
      <c r="Q21" s="46"/>
    </row>
    <row r="22" spans="1:17" s="20" customFormat="1" ht="49.5" customHeight="1">
      <c r="A22" s="127" t="s">
        <v>20</v>
      </c>
      <c r="B22" s="158" t="s">
        <v>84</v>
      </c>
      <c r="C22" s="124" t="s">
        <v>14</v>
      </c>
      <c r="D22" s="35" t="s">
        <v>95</v>
      </c>
      <c r="E22" s="52">
        <f>SUM(F22:J22)</f>
        <v>293</v>
      </c>
      <c r="F22" s="52">
        <v>50</v>
      </c>
      <c r="G22" s="52">
        <v>63</v>
      </c>
      <c r="H22" s="52">
        <v>60</v>
      </c>
      <c r="I22" s="52">
        <v>60</v>
      </c>
      <c r="J22" s="52">
        <v>60</v>
      </c>
      <c r="K22" s="162" t="s">
        <v>78</v>
      </c>
      <c r="L22" s="124">
        <v>13</v>
      </c>
      <c r="M22" s="124">
        <v>13</v>
      </c>
      <c r="N22" s="124">
        <v>17</v>
      </c>
      <c r="O22" s="124">
        <v>20</v>
      </c>
      <c r="P22" s="124">
        <v>22</v>
      </c>
      <c r="Q22" s="124" t="s">
        <v>57</v>
      </c>
    </row>
    <row r="23" spans="1:17" s="20" customFormat="1" ht="24" customHeight="1">
      <c r="A23" s="128"/>
      <c r="B23" s="159"/>
      <c r="C23" s="161"/>
      <c r="D23" s="63" t="s">
        <v>7</v>
      </c>
      <c r="E23" s="52">
        <f>SUM(F23:J23)</f>
        <v>293</v>
      </c>
      <c r="F23" s="52">
        <v>50</v>
      </c>
      <c r="G23" s="52">
        <v>63</v>
      </c>
      <c r="H23" s="52">
        <v>60</v>
      </c>
      <c r="I23" s="52">
        <v>60</v>
      </c>
      <c r="J23" s="52">
        <v>60</v>
      </c>
      <c r="K23" s="163"/>
      <c r="L23" s="161"/>
      <c r="M23" s="161"/>
      <c r="N23" s="161"/>
      <c r="O23" s="161"/>
      <c r="P23" s="161"/>
      <c r="Q23" s="161"/>
    </row>
    <row r="24" spans="1:17" s="20" customFormat="1" ht="18" customHeight="1">
      <c r="A24" s="129"/>
      <c r="B24" s="160"/>
      <c r="C24" s="125"/>
      <c r="D24" s="63" t="s">
        <v>6</v>
      </c>
      <c r="E24" s="52">
        <f>SUM(F24:J24)</f>
        <v>0</v>
      </c>
      <c r="F24" s="52">
        <v>0</v>
      </c>
      <c r="G24" s="52">
        <v>0</v>
      </c>
      <c r="H24" s="52">
        <v>0</v>
      </c>
      <c r="I24" s="52">
        <v>0</v>
      </c>
      <c r="J24" s="52">
        <v>0</v>
      </c>
      <c r="K24" s="164"/>
      <c r="L24" s="125"/>
      <c r="M24" s="125"/>
      <c r="N24" s="125"/>
      <c r="O24" s="125"/>
      <c r="P24" s="125"/>
      <c r="Q24" s="125"/>
    </row>
    <row r="25" spans="1:17" s="20" customFormat="1" ht="33.75" customHeight="1">
      <c r="A25" s="127" t="s">
        <v>70</v>
      </c>
      <c r="B25" s="166" t="s">
        <v>85</v>
      </c>
      <c r="C25" s="124" t="s">
        <v>14</v>
      </c>
      <c r="D25" s="50" t="s">
        <v>96</v>
      </c>
      <c r="E25" s="55">
        <f>SUM(F25:J25)</f>
        <v>1152.3</v>
      </c>
      <c r="F25" s="55">
        <f>+F26</f>
        <v>440.3</v>
      </c>
      <c r="G25" s="55">
        <f>+G26</f>
        <v>322</v>
      </c>
      <c r="H25" s="55">
        <f>+H26</f>
        <v>130</v>
      </c>
      <c r="I25" s="55">
        <f>+I26</f>
        <v>130</v>
      </c>
      <c r="J25" s="55">
        <f>+J26</f>
        <v>130</v>
      </c>
      <c r="K25" s="32" t="s">
        <v>79</v>
      </c>
      <c r="L25" s="31">
        <v>5</v>
      </c>
      <c r="M25" s="31">
        <v>5</v>
      </c>
      <c r="N25" s="31">
        <v>6</v>
      </c>
      <c r="O25" s="31">
        <v>7</v>
      </c>
      <c r="P25" s="31">
        <v>8</v>
      </c>
      <c r="Q25" s="124" t="s">
        <v>61</v>
      </c>
    </row>
    <row r="26" spans="1:17" s="20" customFormat="1" ht="25.5" customHeight="1">
      <c r="A26" s="165"/>
      <c r="B26" s="167"/>
      <c r="C26" s="126"/>
      <c r="D26" s="40" t="s">
        <v>7</v>
      </c>
      <c r="E26" s="52">
        <f>SUM(F26:J26)</f>
        <v>1152.3</v>
      </c>
      <c r="F26" s="52">
        <v>440.3</v>
      </c>
      <c r="G26" s="52">
        <v>322</v>
      </c>
      <c r="H26" s="52">
        <v>130</v>
      </c>
      <c r="I26" s="52">
        <v>130</v>
      </c>
      <c r="J26" s="52">
        <v>130</v>
      </c>
      <c r="K26" s="132" t="s">
        <v>80</v>
      </c>
      <c r="L26" s="124">
        <v>109</v>
      </c>
      <c r="M26" s="124">
        <v>265</v>
      </c>
      <c r="N26" s="124">
        <v>272</v>
      </c>
      <c r="O26" s="124">
        <v>280</v>
      </c>
      <c r="P26" s="124">
        <v>290</v>
      </c>
      <c r="Q26" s="126"/>
    </row>
    <row r="27" spans="1:17" s="20" customFormat="1" ht="24.75" customHeight="1">
      <c r="A27" s="128"/>
      <c r="B27" s="168"/>
      <c r="C27" s="169"/>
      <c r="D27" s="65" t="s">
        <v>6</v>
      </c>
      <c r="E27" s="66">
        <v>0</v>
      </c>
      <c r="F27" s="66">
        <v>0</v>
      </c>
      <c r="G27" s="66">
        <v>0</v>
      </c>
      <c r="H27" s="66">
        <v>0</v>
      </c>
      <c r="I27" s="66">
        <v>0</v>
      </c>
      <c r="J27" s="52">
        <v>0</v>
      </c>
      <c r="K27" s="170"/>
      <c r="L27" s="171"/>
      <c r="M27" s="171"/>
      <c r="N27" s="171"/>
      <c r="O27" s="171"/>
      <c r="P27" s="171"/>
      <c r="Q27" s="125"/>
    </row>
    <row r="28" spans="1:17" s="20" customFormat="1" ht="38.25" customHeight="1">
      <c r="A28" s="127" t="s">
        <v>71</v>
      </c>
      <c r="B28" s="166" t="s">
        <v>86</v>
      </c>
      <c r="C28" s="124" t="s">
        <v>14</v>
      </c>
      <c r="D28" s="62" t="s">
        <v>97</v>
      </c>
      <c r="E28" s="70">
        <f>SUM(F28:J28)</f>
        <v>156.32</v>
      </c>
      <c r="F28" s="70">
        <f>F29+F30</f>
        <v>2.02</v>
      </c>
      <c r="G28" s="70">
        <f>G29+G30</f>
        <v>4.3</v>
      </c>
      <c r="H28" s="70">
        <v>50</v>
      </c>
      <c r="I28" s="70">
        <v>50</v>
      </c>
      <c r="J28" s="64">
        <v>50</v>
      </c>
      <c r="K28" s="71" t="s">
        <v>81</v>
      </c>
      <c r="L28" s="38" t="s">
        <v>60</v>
      </c>
      <c r="M28" s="38" t="s">
        <v>60</v>
      </c>
      <c r="N28" s="38">
        <v>5</v>
      </c>
      <c r="O28" s="38">
        <v>6</v>
      </c>
      <c r="P28" s="38">
        <v>8</v>
      </c>
      <c r="Q28" s="124" t="s">
        <v>62</v>
      </c>
    </row>
    <row r="29" spans="1:17" s="20" customFormat="1" ht="30" customHeight="1">
      <c r="A29" s="128"/>
      <c r="B29" s="167"/>
      <c r="C29" s="161"/>
      <c r="D29" s="35" t="s">
        <v>7</v>
      </c>
      <c r="E29" s="66">
        <f>F29+G29+H29+I29+J29</f>
        <v>150</v>
      </c>
      <c r="F29" s="66">
        <v>0</v>
      </c>
      <c r="G29" s="66">
        <v>0</v>
      </c>
      <c r="H29" s="66">
        <v>50</v>
      </c>
      <c r="I29" s="66">
        <v>50</v>
      </c>
      <c r="J29" s="52">
        <v>50</v>
      </c>
      <c r="K29" s="172" t="s">
        <v>82</v>
      </c>
      <c r="L29" s="124" t="s">
        <v>60</v>
      </c>
      <c r="M29" s="124" t="s">
        <v>60</v>
      </c>
      <c r="N29" s="124">
        <v>80</v>
      </c>
      <c r="O29" s="124">
        <v>81</v>
      </c>
      <c r="P29" s="124">
        <v>82</v>
      </c>
      <c r="Q29" s="126"/>
    </row>
    <row r="30" spans="1:17" s="20" customFormat="1" ht="27" customHeight="1">
      <c r="A30" s="129"/>
      <c r="B30" s="168"/>
      <c r="C30" s="125"/>
      <c r="D30" s="63" t="s">
        <v>6</v>
      </c>
      <c r="E30" s="52">
        <f>F30+G30</f>
        <v>6.32</v>
      </c>
      <c r="F30" s="52">
        <v>2.02</v>
      </c>
      <c r="G30" s="52">
        <v>4.3</v>
      </c>
      <c r="H30" s="52">
        <v>0</v>
      </c>
      <c r="I30" s="52">
        <v>0</v>
      </c>
      <c r="J30" s="52">
        <v>0</v>
      </c>
      <c r="K30" s="173"/>
      <c r="L30" s="125"/>
      <c r="M30" s="125"/>
      <c r="N30" s="125"/>
      <c r="O30" s="125"/>
      <c r="P30" s="125"/>
      <c r="Q30" s="125"/>
    </row>
    <row r="31" spans="1:21" s="43" customFormat="1" ht="37.5" customHeight="1">
      <c r="A31" s="127" t="s">
        <v>72</v>
      </c>
      <c r="B31" s="166" t="s">
        <v>87</v>
      </c>
      <c r="C31" s="176" t="s">
        <v>14</v>
      </c>
      <c r="D31" s="31" t="s">
        <v>97</v>
      </c>
      <c r="E31" s="70">
        <f>SUM(F31:J31)</f>
        <v>216.8</v>
      </c>
      <c r="F31" s="70">
        <v>91.8</v>
      </c>
      <c r="G31" s="70">
        <v>50</v>
      </c>
      <c r="H31" s="70">
        <v>25</v>
      </c>
      <c r="I31" s="70">
        <v>25</v>
      </c>
      <c r="J31" s="64">
        <v>25</v>
      </c>
      <c r="K31" s="178" t="s">
        <v>83</v>
      </c>
      <c r="L31" s="124">
        <v>290</v>
      </c>
      <c r="M31" s="124">
        <v>298</v>
      </c>
      <c r="N31" s="124">
        <v>300</v>
      </c>
      <c r="O31" s="124">
        <v>325</v>
      </c>
      <c r="P31" s="124">
        <v>350</v>
      </c>
      <c r="Q31" s="124" t="s">
        <v>63</v>
      </c>
      <c r="R31" s="44"/>
      <c r="S31" s="44"/>
      <c r="T31" s="44"/>
      <c r="U31" s="44"/>
    </row>
    <row r="32" spans="1:21" s="43" customFormat="1" ht="26.25" customHeight="1" hidden="1">
      <c r="A32" s="128"/>
      <c r="B32" s="175"/>
      <c r="C32" s="177"/>
      <c r="D32" s="72"/>
      <c r="E32" s="68"/>
      <c r="F32" s="68"/>
      <c r="G32" s="68"/>
      <c r="H32" s="68"/>
      <c r="I32" s="68"/>
      <c r="J32" s="67"/>
      <c r="K32" s="174"/>
      <c r="L32" s="174"/>
      <c r="M32" s="174"/>
      <c r="N32" s="174"/>
      <c r="O32" s="174"/>
      <c r="P32" s="174"/>
      <c r="Q32" s="174"/>
      <c r="R32" s="44"/>
      <c r="S32" s="44"/>
      <c r="T32" s="44"/>
      <c r="U32" s="44"/>
    </row>
    <row r="33" spans="1:21" s="43" customFormat="1" ht="26.25" customHeight="1" hidden="1">
      <c r="A33" s="128"/>
      <c r="B33" s="175"/>
      <c r="C33" s="177"/>
      <c r="D33" s="72"/>
      <c r="E33" s="68"/>
      <c r="F33" s="68"/>
      <c r="G33" s="68"/>
      <c r="H33" s="68"/>
      <c r="I33" s="68"/>
      <c r="J33" s="67"/>
      <c r="K33" s="174"/>
      <c r="L33" s="174"/>
      <c r="M33" s="174"/>
      <c r="N33" s="174"/>
      <c r="O33" s="174"/>
      <c r="P33" s="174"/>
      <c r="Q33" s="174"/>
      <c r="R33" s="44"/>
      <c r="S33" s="44"/>
      <c r="T33" s="44"/>
      <c r="U33" s="44"/>
    </row>
    <row r="34" spans="1:21" s="43" customFormat="1" ht="26.25" customHeight="1" hidden="1">
      <c r="A34" s="128"/>
      <c r="B34" s="175"/>
      <c r="C34" s="177"/>
      <c r="D34" s="72"/>
      <c r="E34" s="68"/>
      <c r="F34" s="68"/>
      <c r="G34" s="68"/>
      <c r="H34" s="68"/>
      <c r="I34" s="68"/>
      <c r="J34" s="67"/>
      <c r="K34" s="174"/>
      <c r="L34" s="174"/>
      <c r="M34" s="174"/>
      <c r="N34" s="174"/>
      <c r="O34" s="174"/>
      <c r="P34" s="174"/>
      <c r="Q34" s="174"/>
      <c r="R34" s="44"/>
      <c r="S34" s="44"/>
      <c r="T34" s="44"/>
      <c r="U34" s="44"/>
    </row>
    <row r="35" spans="1:17" s="44" customFormat="1" ht="26.25" customHeight="1">
      <c r="A35" s="128"/>
      <c r="B35" s="175"/>
      <c r="C35" s="177"/>
      <c r="D35" s="65" t="s">
        <v>7</v>
      </c>
      <c r="E35" s="66">
        <f>SUM(F35:J35)</f>
        <v>216.8</v>
      </c>
      <c r="F35" s="66">
        <v>91.8</v>
      </c>
      <c r="G35" s="66">
        <v>50</v>
      </c>
      <c r="H35" s="66">
        <v>25</v>
      </c>
      <c r="I35" s="66">
        <v>25</v>
      </c>
      <c r="J35" s="52">
        <v>25</v>
      </c>
      <c r="K35" s="174"/>
      <c r="L35" s="174"/>
      <c r="M35" s="174"/>
      <c r="N35" s="174"/>
      <c r="O35" s="174"/>
      <c r="P35" s="174"/>
      <c r="Q35" s="174"/>
    </row>
    <row r="36" spans="1:17" s="44" customFormat="1" ht="26.25" customHeight="1">
      <c r="A36" s="129"/>
      <c r="B36" s="168"/>
      <c r="C36" s="169"/>
      <c r="D36" s="78" t="s">
        <v>6</v>
      </c>
      <c r="E36" s="76">
        <v>0</v>
      </c>
      <c r="F36" s="76">
        <v>0</v>
      </c>
      <c r="G36" s="76">
        <v>0</v>
      </c>
      <c r="H36" s="76">
        <v>0</v>
      </c>
      <c r="I36" s="76">
        <v>0</v>
      </c>
      <c r="J36" s="77">
        <v>0</v>
      </c>
      <c r="K36" s="171"/>
      <c r="L36" s="171"/>
      <c r="M36" s="171"/>
      <c r="N36" s="171"/>
      <c r="O36" s="171"/>
      <c r="P36" s="171"/>
      <c r="Q36" s="171"/>
    </row>
    <row r="37" spans="1:17" ht="22.5" customHeight="1">
      <c r="A37" s="114"/>
      <c r="B37" s="115" t="s">
        <v>67</v>
      </c>
      <c r="C37" s="118"/>
      <c r="D37" s="69" t="s">
        <v>58</v>
      </c>
      <c r="E37" s="73">
        <f>SUM(F37:J37)</f>
        <v>127612.72</v>
      </c>
      <c r="F37" s="74">
        <f>SUM(F38:F39)</f>
        <v>34659.219999999994</v>
      </c>
      <c r="G37" s="74">
        <f>SUM(G38:G39)</f>
        <v>26158.5</v>
      </c>
      <c r="H37" s="74">
        <f>SUM(H38:H39)</f>
        <v>22265</v>
      </c>
      <c r="I37" s="74">
        <f>SUM(I38:I39)</f>
        <v>22265</v>
      </c>
      <c r="J37" s="75">
        <f>SUM(J38:J39)</f>
        <v>22265</v>
      </c>
      <c r="K37" s="121"/>
      <c r="L37" s="114"/>
      <c r="M37" s="114"/>
      <c r="N37" s="114"/>
      <c r="O37" s="114"/>
      <c r="P37" s="114"/>
      <c r="Q37" s="114"/>
    </row>
    <row r="38" spans="1:17" ht="12.75" customHeight="1">
      <c r="A38" s="114"/>
      <c r="B38" s="116"/>
      <c r="C38" s="119"/>
      <c r="D38" s="24" t="s">
        <v>7</v>
      </c>
      <c r="E38" s="56">
        <f>SUM(F38:J38)</f>
        <v>125762.9</v>
      </c>
      <c r="F38" s="57">
        <f>F20+F12</f>
        <v>32876.2</v>
      </c>
      <c r="G38" s="57">
        <f>G20+G12</f>
        <v>26091.7</v>
      </c>
      <c r="H38" s="57">
        <f>H20+H12</f>
        <v>22265</v>
      </c>
      <c r="I38" s="57">
        <f>I20+I12</f>
        <v>22265</v>
      </c>
      <c r="J38" s="58">
        <f>J20+J12</f>
        <v>22265</v>
      </c>
      <c r="K38" s="122"/>
      <c r="L38" s="114"/>
      <c r="M38" s="114"/>
      <c r="N38" s="114"/>
      <c r="O38" s="114"/>
      <c r="P38" s="114"/>
      <c r="Q38" s="114"/>
    </row>
    <row r="39" spans="1:17" ht="12" customHeight="1" thickBot="1">
      <c r="A39" s="114"/>
      <c r="B39" s="117"/>
      <c r="C39" s="120"/>
      <c r="D39" s="25" t="s">
        <v>6</v>
      </c>
      <c r="E39" s="59">
        <f>SUM(F39:J39)</f>
        <v>1849.82</v>
      </c>
      <c r="F39" s="60">
        <f>F13+F21</f>
        <v>1783.02</v>
      </c>
      <c r="G39" s="60">
        <f>G13+G21</f>
        <v>66.8</v>
      </c>
      <c r="H39" s="60">
        <f>H13+H21</f>
        <v>0</v>
      </c>
      <c r="I39" s="60">
        <f>I13+I21</f>
        <v>0</v>
      </c>
      <c r="J39" s="61">
        <f>J13+J21</f>
        <v>0</v>
      </c>
      <c r="K39" s="123"/>
      <c r="L39" s="114"/>
      <c r="M39" s="114"/>
      <c r="N39" s="114"/>
      <c r="O39" s="114"/>
      <c r="P39" s="114"/>
      <c r="Q39" s="114"/>
    </row>
    <row r="42" spans="6:7" ht="18.75" customHeight="1">
      <c r="F42" s="26"/>
      <c r="G42" s="26"/>
    </row>
  </sheetData>
  <sheetProtection/>
  <mergeCells count="72">
    <mergeCell ref="O31:O36"/>
    <mergeCell ref="P31:P36"/>
    <mergeCell ref="Q31:Q36"/>
    <mergeCell ref="B31:B36"/>
    <mergeCell ref="C31:C36"/>
    <mergeCell ref="K31:K36"/>
    <mergeCell ref="L31:L36"/>
    <mergeCell ref="M31:M36"/>
    <mergeCell ref="N31:N36"/>
    <mergeCell ref="P26:P27"/>
    <mergeCell ref="Q25:Q27"/>
    <mergeCell ref="A28:A30"/>
    <mergeCell ref="B28:B30"/>
    <mergeCell ref="C28:C30"/>
    <mergeCell ref="K29:K30"/>
    <mergeCell ref="L29:L30"/>
    <mergeCell ref="M29:M30"/>
    <mergeCell ref="P22:P24"/>
    <mergeCell ref="Q22:Q24"/>
    <mergeCell ref="A25:A27"/>
    <mergeCell ref="B25:B27"/>
    <mergeCell ref="C25:C27"/>
    <mergeCell ref="K26:K27"/>
    <mergeCell ref="L26:L27"/>
    <mergeCell ref="M26:M27"/>
    <mergeCell ref="N26:N27"/>
    <mergeCell ref="O26:O27"/>
    <mergeCell ref="A22:A24"/>
    <mergeCell ref="B22:B24"/>
    <mergeCell ref="C22:C24"/>
    <mergeCell ref="K22:K24"/>
    <mergeCell ref="L22:L24"/>
    <mergeCell ref="M22:M24"/>
    <mergeCell ref="B19:B21"/>
    <mergeCell ref="A19:A21"/>
    <mergeCell ref="C19:C21"/>
    <mergeCell ref="K3:Q3"/>
    <mergeCell ref="K1:Q1"/>
    <mergeCell ref="Q11:Q17"/>
    <mergeCell ref="B9:Q9"/>
    <mergeCell ref="B10:Q10"/>
    <mergeCell ref="A11:A13"/>
    <mergeCell ref="B11:B13"/>
    <mergeCell ref="B6:B7"/>
    <mergeCell ref="C6:C7"/>
    <mergeCell ref="D6:D7"/>
    <mergeCell ref="C11:C13"/>
    <mergeCell ref="A4:Q4"/>
    <mergeCell ref="A6:A7"/>
    <mergeCell ref="E6:J6"/>
    <mergeCell ref="K6:P6"/>
    <mergeCell ref="Q6:Q7"/>
    <mergeCell ref="M37:M39"/>
    <mergeCell ref="N37:N39"/>
    <mergeCell ref="O37:O39"/>
    <mergeCell ref="P37:P39"/>
    <mergeCell ref="Q37:Q39"/>
    <mergeCell ref="K20:K21"/>
    <mergeCell ref="N29:N30"/>
    <mergeCell ref="O29:O30"/>
    <mergeCell ref="N22:N24"/>
    <mergeCell ref="O22:O24"/>
    <mergeCell ref="K2:Q2"/>
    <mergeCell ref="A37:A39"/>
    <mergeCell ref="B37:B39"/>
    <mergeCell ref="C37:C39"/>
    <mergeCell ref="K37:K39"/>
    <mergeCell ref="L37:L39"/>
    <mergeCell ref="P29:P30"/>
    <mergeCell ref="Q28:Q30"/>
    <mergeCell ref="A31:A36"/>
    <mergeCell ref="B18:Q18"/>
  </mergeCells>
  <printOptions horizontalCentered="1"/>
  <pageMargins left="0.1968503937007874" right="0.1968503937007874" top="0.7480314960629921" bottom="0.1968503937007874" header="0" footer="0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Мармылева</dc:creator>
  <cp:keywords/>
  <dc:description/>
  <cp:lastModifiedBy>Oksmp#Glspec#1</cp:lastModifiedBy>
  <cp:lastPrinted>2016-04-21T12:22:02Z</cp:lastPrinted>
  <dcterms:created xsi:type="dcterms:W3CDTF">2013-10-21T11:04:08Z</dcterms:created>
  <dcterms:modified xsi:type="dcterms:W3CDTF">2016-05-04T12:44:27Z</dcterms:modified>
  <cp:category/>
  <cp:version/>
  <cp:contentType/>
  <cp:contentStatus/>
</cp:coreProperties>
</file>