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Раздел 3" sheetId="1" r:id="rId1"/>
    <sheet name="Раздел 4" sheetId="2" r:id="rId2"/>
  </sheets>
  <definedNames>
    <definedName name="_xlnm.Print_Titles" localSheetId="0">'Раздел 3'!$4:$7</definedName>
    <definedName name="_xlnm.Print_Titles" localSheetId="1">'Раздел 4'!$3:$4</definedName>
  </definedNames>
  <calcPr fullCalcOnLoad="1"/>
</workbook>
</file>

<file path=xl/sharedStrings.xml><?xml version="1.0" encoding="utf-8"?>
<sst xmlns="http://schemas.openxmlformats.org/spreadsheetml/2006/main" count="301" uniqueCount="100">
  <si>
    <t>3. Перечень программных мероприятий</t>
  </si>
  <si>
    <t xml:space="preserve">Объемы и источники    </t>
  </si>
  <si>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</si>
  <si>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</si>
  <si>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</si>
  <si>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</si>
  <si>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</si>
  <si>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</si>
  <si>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</si>
  <si>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</si>
  <si>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</si>
  <si>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</si>
  <si>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</si>
  <si>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</si>
  <si>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>2014-2016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</si>
  <si>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</si>
  <si>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</si>
  <si>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</si>
  <si>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</si>
  <si>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</si>
  <si>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</si>
  <si>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</si>
  <si>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</si>
  <si>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</si>
  <si>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</si>
  <si>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</si>
  <si>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</si>
  <si>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</si>
  <si>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</si>
  <si>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</si>
  <si>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</si>
  <si>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</si>
  <si>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</si>
  <si>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</si>
  <si>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</si>
  <si>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</si>
  <si>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</si>
  <si>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</si>
  <si>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2014 год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</si>
  <si>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</si>
  <si>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</si>
  <si>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</si>
  <si>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</si>
  <si>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</si>
  <si>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</si>
  <si>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>211 01</t>
  </si>
  <si>
    <t>213 01</t>
  </si>
  <si>
    <t>КОСГУ</t>
  </si>
  <si>
    <t>Глава</t>
  </si>
  <si>
    <t>Раздел, подраздел</t>
  </si>
  <si>
    <t>Целевая статья</t>
  </si>
  <si>
    <t>Вид</t>
  </si>
  <si>
    <t>Прочие расходы</t>
  </si>
  <si>
    <t>0113</t>
  </si>
  <si>
    <t>Увеличение стоимости материальных запасов</t>
  </si>
  <si>
    <t>0104</t>
  </si>
  <si>
    <t>Прочие работы, услуги</t>
  </si>
  <si>
    <t>0203</t>
  </si>
  <si>
    <t>Услуги связи</t>
  </si>
  <si>
    <t>Транспортные услуги</t>
  </si>
  <si>
    <t>0304</t>
  </si>
  <si>
    <t>4. Обоснование потребности в необходимых ресурсах</t>
  </si>
  <si>
    <t xml:space="preserve">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</si>
  <si>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0505</t>
  </si>
  <si>
    <t>Субсидии бюджетным и автономным МУ на  коммунальные расходы и содержание административных зданий</t>
  </si>
  <si>
    <t>1004</t>
  </si>
  <si>
    <t>0412</t>
  </si>
  <si>
    <t>0020409</t>
  </si>
  <si>
    <t>83 3 0601</t>
  </si>
  <si>
    <t>83 3 0401</t>
  </si>
  <si>
    <t>83 3 0603</t>
  </si>
  <si>
    <t>83 3 2023</t>
  </si>
  <si>
    <t>83 3 5118</t>
  </si>
  <si>
    <t>83 3 7554</t>
  </si>
  <si>
    <t>83 3 7555</t>
  </si>
  <si>
    <t>83 3 7556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</si>
  <si>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</si>
  <si>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</si>
  <si>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83 3 2999</t>
  </si>
  <si>
    <t>83 3 5930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</si>
  <si>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</si>
  <si>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</si>
  <si>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</si>
  <si>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833 0821</t>
  </si>
  <si>
    <t>83 3 0821</t>
  </si>
  <si>
    <t>83 3 0840</t>
  </si>
  <si>
    <t>Увеличение стоимости основных средств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</si>
  <si>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</si>
  <si>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</si>
  <si>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</si>
  <si>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</si>
  <si>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</si>
  <si>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83 3 1306</t>
  </si>
  <si>
    <t>0105</t>
  </si>
  <si>
    <t>83 3 5120</t>
  </si>
  <si>
    <t>0107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</si>
  <si>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</si>
  <si>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</si>
  <si>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</si>
  <si>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Приложение № 3 
к изменениям в муниципальную программу
«Эффективное муниципальное управление»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</si>
</sst>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0" borderId="15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9" fontId="2" fillId="0" borderId="2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164" fontId="2" fillId="0" borderId="4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_11_ДП_св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="60" zoomScaleNormal="74" zoomScalePageLayoutView="0" workbookViewId="0" topLeftCell="A28">
      <selection activeCell="B9" sqref="B9:Q9"/>
    </sheetView>
  </sheetViews>
  <sheetFormatPr defaultColWidth="9.140625" defaultRowHeight="15"/>
  <cols>
    <col min="1" max="1" width="5.00390625" style="3" customWidth="1"/>
    <col min="2" max="2" width="27.28125" style="3" customWidth="1"/>
    <col min="3" max="3" width="11.7109375" style="3" customWidth="1"/>
    <col min="4" max="4" width="9.140625" style="3" customWidth="1"/>
    <col min="5" max="5" width="13.7109375" style="3" customWidth="1"/>
    <col min="6" max="6" width="11.140625" style="3" customWidth="1"/>
    <col min="7" max="7" width="11.57421875" style="3" customWidth="1"/>
    <col min="8" max="8" width="11.8515625" style="3" customWidth="1"/>
    <col min="9" max="9" width="11.421875" style="3" customWidth="1"/>
    <col min="10" max="10" width="11.140625" style="3" customWidth="1"/>
    <col min="11" max="11" width="30.00390625" style="3" customWidth="1"/>
    <col min="12" max="16" width="9.140625" style="3" customWidth="1"/>
    <col min="17" max="18" width="21.8515625" style="3" customWidth="1"/>
    <col min="19" max="16384" width="9.140625" style="3" customWidth="1"/>
  </cols>
  <sheetData>
    <row r="1" spans="12:17" ht="55.5" customHeight="1">
      <c r="L1" s="120" t="s">
        <v>99</v>
      </c>
      <c r="M1" s="121"/>
      <c r="N1" s="121"/>
      <c r="O1" s="121"/>
      <c r="P1" s="121"/>
      <c r="Q1" s="121"/>
    </row>
    <row r="2" spans="1:17" ht="18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ht="19.5" thickBot="1">
      <c r="A3" s="1"/>
    </row>
    <row r="4" spans="1:17" ht="58.5" customHeight="1" thickBot="1">
      <c r="A4" s="108" t="s">
        <v>12</v>
      </c>
      <c r="B4" s="108" t="s">
        <v>11</v>
      </c>
      <c r="C4" s="108" t="s">
        <v>13</v>
      </c>
      <c r="D4" s="99" t="s">
        <v>1</v>
      </c>
      <c r="E4" s="100"/>
      <c r="F4" s="100"/>
      <c r="G4" s="100"/>
      <c r="H4" s="100"/>
      <c r="I4" s="100"/>
      <c r="J4" s="101"/>
      <c r="K4" s="99" t="s">
        <v>9</v>
      </c>
      <c r="L4" s="100"/>
      <c r="M4" s="100"/>
      <c r="N4" s="100"/>
      <c r="O4" s="100"/>
      <c r="P4" s="101"/>
      <c r="Q4" s="108" t="s">
        <v>10</v>
      </c>
    </row>
    <row r="5" spans="1:17" ht="19.5" thickBot="1">
      <c r="A5" s="109"/>
      <c r="B5" s="109"/>
      <c r="C5" s="109"/>
      <c r="D5" s="102" t="s">
        <v>2</v>
      </c>
      <c r="E5" s="103"/>
      <c r="F5" s="65">
        <v>2014</v>
      </c>
      <c r="G5" s="46">
        <v>2015</v>
      </c>
      <c r="H5" s="67">
        <v>2016</v>
      </c>
      <c r="I5" s="46">
        <v>2017</v>
      </c>
      <c r="J5" s="67">
        <v>2018</v>
      </c>
      <c r="K5" s="114" t="s">
        <v>4</v>
      </c>
      <c r="L5" s="71">
        <v>2014</v>
      </c>
      <c r="M5" s="71">
        <v>2015</v>
      </c>
      <c r="N5" s="72">
        <v>2016</v>
      </c>
      <c r="O5" s="71">
        <v>2017</v>
      </c>
      <c r="P5" s="71">
        <v>2018</v>
      </c>
      <c r="Q5" s="109"/>
    </row>
    <row r="6" spans="1:17" ht="39.75" customHeight="1" thickBot="1">
      <c r="A6" s="110"/>
      <c r="B6" s="110"/>
      <c r="C6" s="110"/>
      <c r="D6" s="104"/>
      <c r="E6" s="105"/>
      <c r="F6" s="66" t="s">
        <v>3</v>
      </c>
      <c r="G6" s="66" t="s">
        <v>3</v>
      </c>
      <c r="H6" s="68" t="s">
        <v>3</v>
      </c>
      <c r="I6" s="66" t="s">
        <v>3</v>
      </c>
      <c r="J6" s="68" t="s">
        <v>3</v>
      </c>
      <c r="K6" s="115"/>
      <c r="L6" s="66" t="s">
        <v>3</v>
      </c>
      <c r="M6" s="66" t="s">
        <v>3</v>
      </c>
      <c r="N6" s="68" t="s">
        <v>3</v>
      </c>
      <c r="O6" s="66" t="s">
        <v>3</v>
      </c>
      <c r="P6" s="66" t="s">
        <v>3</v>
      </c>
      <c r="Q6" s="110"/>
    </row>
    <row r="7" spans="1:17" ht="21.75" customHeight="1" thickBot="1">
      <c r="A7" s="68">
        <v>1</v>
      </c>
      <c r="B7" s="66">
        <v>2</v>
      </c>
      <c r="C7" s="69">
        <v>3</v>
      </c>
      <c r="D7" s="66">
        <v>4</v>
      </c>
      <c r="E7" s="69">
        <v>5</v>
      </c>
      <c r="F7" s="66">
        <v>6</v>
      </c>
      <c r="G7" s="69">
        <v>7</v>
      </c>
      <c r="H7" s="66">
        <v>8</v>
      </c>
      <c r="I7" s="69">
        <v>7</v>
      </c>
      <c r="J7" s="66">
        <v>8</v>
      </c>
      <c r="K7" s="69">
        <v>9</v>
      </c>
      <c r="L7" s="66">
        <v>10</v>
      </c>
      <c r="M7" s="69">
        <v>11</v>
      </c>
      <c r="N7" s="66">
        <v>12</v>
      </c>
      <c r="O7" s="70">
        <v>13</v>
      </c>
      <c r="P7" s="70">
        <v>14</v>
      </c>
      <c r="Q7" s="70">
        <v>15</v>
      </c>
    </row>
    <row r="8" spans="1:20" ht="28.5" customHeight="1">
      <c r="A8" s="111" t="s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T8" s="2"/>
    </row>
    <row r="9" spans="1:20" ht="38.25" customHeight="1">
      <c r="A9" s="41">
        <v>1</v>
      </c>
      <c r="B9" s="77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07"/>
      <c r="P9" s="107"/>
      <c r="Q9" s="86"/>
      <c r="T9" s="2"/>
    </row>
    <row r="10" spans="1:17" ht="42" customHeight="1">
      <c r="A10" s="97" t="s">
        <v>8</v>
      </c>
      <c r="B10" s="79" t="s">
        <v>62</v>
      </c>
      <c r="C10" s="77" t="s">
        <v>96</v>
      </c>
      <c r="D10" s="4" t="s">
        <v>15</v>
      </c>
      <c r="E10" s="13">
        <f>SUM(F10:J10)</f>
        <v>117533.13100000002</v>
      </c>
      <c r="F10" s="13">
        <f>F12+F13</f>
        <v>23572.151000000005</v>
      </c>
      <c r="G10" s="13">
        <f>G12+G13</f>
        <v>23516.789999999997</v>
      </c>
      <c r="H10" s="13">
        <f>H12+H13</f>
        <v>23254.74</v>
      </c>
      <c r="I10" s="13">
        <f>I12+I13</f>
        <v>23819.74</v>
      </c>
      <c r="J10" s="13">
        <f>J12+J13</f>
        <v>23369.710000000003</v>
      </c>
      <c r="K10" s="79" t="s">
        <v>19</v>
      </c>
      <c r="L10" s="77">
        <v>100</v>
      </c>
      <c r="M10" s="77">
        <v>100</v>
      </c>
      <c r="N10" s="77">
        <v>100</v>
      </c>
      <c r="O10" s="77">
        <v>100</v>
      </c>
      <c r="P10" s="77">
        <v>100</v>
      </c>
      <c r="Q10" s="86" t="s">
        <v>23</v>
      </c>
    </row>
    <row r="11" spans="1:17" ht="48" customHeight="1">
      <c r="A11" s="97"/>
      <c r="B11" s="79"/>
      <c r="C11" s="77"/>
      <c r="D11" s="4" t="s">
        <v>5</v>
      </c>
      <c r="E11" s="13"/>
      <c r="F11" s="13"/>
      <c r="G11" s="13"/>
      <c r="H11" s="13"/>
      <c r="I11" s="13"/>
      <c r="J11" s="13"/>
      <c r="K11" s="79"/>
      <c r="L11" s="77"/>
      <c r="M11" s="77"/>
      <c r="N11" s="77"/>
      <c r="O11" s="77"/>
      <c r="P11" s="77"/>
      <c r="Q11" s="86"/>
    </row>
    <row r="12" spans="1:17" ht="39" customHeight="1">
      <c r="A12" s="97"/>
      <c r="B12" s="79"/>
      <c r="C12" s="77"/>
      <c r="D12" s="4" t="s">
        <v>16</v>
      </c>
      <c r="E12" s="13">
        <f>SUM(F12:J12)</f>
        <v>117533.13100000002</v>
      </c>
      <c r="F12" s="13">
        <f>'Раздел 4'!I7</f>
        <v>23572.151000000005</v>
      </c>
      <c r="G12" s="13">
        <f>'Раздел 4'!J7</f>
        <v>23516.789999999997</v>
      </c>
      <c r="H12" s="13">
        <f>'Раздел 4'!K7</f>
        <v>23254.74</v>
      </c>
      <c r="I12" s="13">
        <f>'Раздел 4'!L7</f>
        <v>23819.74</v>
      </c>
      <c r="J12" s="13">
        <f>'Раздел 4'!M7</f>
        <v>23369.710000000003</v>
      </c>
      <c r="K12" s="79" t="s">
        <v>20</v>
      </c>
      <c r="L12" s="77">
        <v>100</v>
      </c>
      <c r="M12" s="77">
        <v>100</v>
      </c>
      <c r="N12" s="77">
        <v>100</v>
      </c>
      <c r="O12" s="77">
        <v>100</v>
      </c>
      <c r="P12" s="77">
        <v>100</v>
      </c>
      <c r="Q12" s="86"/>
    </row>
    <row r="13" spans="1:17" ht="42.75" customHeight="1">
      <c r="A13" s="97"/>
      <c r="B13" s="79"/>
      <c r="C13" s="77"/>
      <c r="D13" s="4" t="s">
        <v>17</v>
      </c>
      <c r="E13" s="13">
        <f>SUM(F13:H13)</f>
        <v>0</v>
      </c>
      <c r="F13" s="13"/>
      <c r="G13" s="13"/>
      <c r="H13" s="13"/>
      <c r="I13" s="13"/>
      <c r="J13" s="13"/>
      <c r="K13" s="79"/>
      <c r="L13" s="77"/>
      <c r="M13" s="77"/>
      <c r="N13" s="77"/>
      <c r="O13" s="77"/>
      <c r="P13" s="77"/>
      <c r="Q13" s="86"/>
    </row>
    <row r="14" spans="1:17" ht="70.5" customHeight="1">
      <c r="A14" s="97"/>
      <c r="B14" s="79"/>
      <c r="C14" s="77"/>
      <c r="D14" s="4" t="s">
        <v>18</v>
      </c>
      <c r="E14" s="13">
        <f>SUM(F14:H14)</f>
        <v>0</v>
      </c>
      <c r="F14" s="13"/>
      <c r="G14" s="13"/>
      <c r="H14" s="13"/>
      <c r="I14" s="13"/>
      <c r="J14" s="13"/>
      <c r="K14" s="79"/>
      <c r="L14" s="77"/>
      <c r="M14" s="77"/>
      <c r="N14" s="77"/>
      <c r="O14" s="77"/>
      <c r="P14" s="77"/>
      <c r="Q14" s="86"/>
    </row>
    <row r="15" spans="1:17" ht="30" customHeight="1">
      <c r="A15" s="97" t="s">
        <v>21</v>
      </c>
      <c r="B15" s="79" t="s">
        <v>22</v>
      </c>
      <c r="C15" s="77" t="s">
        <v>96</v>
      </c>
      <c r="D15" s="4" t="s">
        <v>15</v>
      </c>
      <c r="E15" s="13">
        <f>SUM(F15:J15)</f>
        <v>3665.92</v>
      </c>
      <c r="F15" s="13">
        <f>SUM(F17:F19)</f>
        <v>815.8299999999999</v>
      </c>
      <c r="G15" s="13">
        <f>SUM(G17:G19)</f>
        <v>621.99</v>
      </c>
      <c r="H15" s="13">
        <f>SUM(H17:H19)</f>
        <v>656.5</v>
      </c>
      <c r="I15" s="13">
        <f>SUM(I17:I19)</f>
        <v>785.8</v>
      </c>
      <c r="J15" s="13">
        <f>SUM(J17:J19)</f>
        <v>785.8</v>
      </c>
      <c r="K15" s="79" t="s">
        <v>20</v>
      </c>
      <c r="L15" s="77">
        <v>100</v>
      </c>
      <c r="M15" s="77">
        <v>100</v>
      </c>
      <c r="N15" s="77">
        <v>100</v>
      </c>
      <c r="O15" s="77">
        <v>100</v>
      </c>
      <c r="P15" s="77">
        <v>100</v>
      </c>
      <c r="Q15" s="86" t="s">
        <v>24</v>
      </c>
    </row>
    <row r="16" spans="1:17" ht="30" customHeight="1">
      <c r="A16" s="97"/>
      <c r="B16" s="79"/>
      <c r="C16" s="77"/>
      <c r="D16" s="4" t="s">
        <v>5</v>
      </c>
      <c r="E16" s="13"/>
      <c r="F16" s="13"/>
      <c r="G16" s="13"/>
      <c r="H16" s="13"/>
      <c r="I16" s="13"/>
      <c r="J16" s="13"/>
      <c r="K16" s="79"/>
      <c r="L16" s="77"/>
      <c r="M16" s="77"/>
      <c r="N16" s="77"/>
      <c r="O16" s="77"/>
      <c r="P16" s="77"/>
      <c r="Q16" s="86"/>
    </row>
    <row r="17" spans="1:17" ht="30" customHeight="1">
      <c r="A17" s="97"/>
      <c r="B17" s="79"/>
      <c r="C17" s="77"/>
      <c r="D17" s="4" t="s">
        <v>16</v>
      </c>
      <c r="E17" s="13">
        <f>SUM(F17:H17)</f>
        <v>0</v>
      </c>
      <c r="F17" s="13"/>
      <c r="G17" s="13"/>
      <c r="H17" s="13"/>
      <c r="I17" s="13"/>
      <c r="J17" s="13"/>
      <c r="K17" s="79"/>
      <c r="L17" s="77"/>
      <c r="M17" s="77"/>
      <c r="N17" s="77"/>
      <c r="O17" s="77"/>
      <c r="P17" s="77"/>
      <c r="Q17" s="86"/>
    </row>
    <row r="18" spans="1:17" ht="30" customHeight="1">
      <c r="A18" s="97"/>
      <c r="B18" s="79"/>
      <c r="C18" s="77"/>
      <c r="D18" s="4" t="s">
        <v>17</v>
      </c>
      <c r="E18" s="13">
        <f>SUM(F18:H18)</f>
        <v>0</v>
      </c>
      <c r="F18" s="13"/>
      <c r="G18" s="13"/>
      <c r="H18" s="13"/>
      <c r="I18" s="13"/>
      <c r="J18" s="13"/>
      <c r="K18" s="79"/>
      <c r="L18" s="77"/>
      <c r="M18" s="77"/>
      <c r="N18" s="77"/>
      <c r="O18" s="77"/>
      <c r="P18" s="77"/>
      <c r="Q18" s="86"/>
    </row>
    <row r="19" spans="1:17" ht="48" customHeight="1">
      <c r="A19" s="97"/>
      <c r="B19" s="79"/>
      <c r="C19" s="77"/>
      <c r="D19" s="4" t="s">
        <v>18</v>
      </c>
      <c r="E19" s="13">
        <f>SUM(F19:J19)</f>
        <v>3665.92</v>
      </c>
      <c r="F19" s="13">
        <f>'Раздел 4'!I41</f>
        <v>815.8299999999999</v>
      </c>
      <c r="G19" s="13">
        <f>'Раздел 4'!J41</f>
        <v>621.99</v>
      </c>
      <c r="H19" s="13">
        <f>'Раздел 4'!K41</f>
        <v>656.5</v>
      </c>
      <c r="I19" s="13">
        <f>'Раздел 4'!L41</f>
        <v>785.8</v>
      </c>
      <c r="J19" s="13">
        <f>'Раздел 4'!M41</f>
        <v>785.8</v>
      </c>
      <c r="K19" s="79"/>
      <c r="L19" s="77"/>
      <c r="M19" s="77"/>
      <c r="N19" s="77"/>
      <c r="O19" s="77"/>
      <c r="P19" s="77"/>
      <c r="Q19" s="86"/>
    </row>
    <row r="20" spans="1:17" ht="30" customHeight="1">
      <c r="A20" s="97" t="s">
        <v>25</v>
      </c>
      <c r="B20" s="79" t="s">
        <v>28</v>
      </c>
      <c r="C20" s="77" t="s">
        <v>96</v>
      </c>
      <c r="D20" s="4" t="s">
        <v>15</v>
      </c>
      <c r="E20" s="13">
        <f>SUM(F20:J20)</f>
        <v>1384.77</v>
      </c>
      <c r="F20" s="13">
        <f>SUM(F22:F24)</f>
        <v>291.06999999999994</v>
      </c>
      <c r="G20" s="13">
        <f>SUM(G22:G24)</f>
        <v>281.8</v>
      </c>
      <c r="H20" s="13">
        <f>SUM(H22:H24)</f>
        <v>279.1</v>
      </c>
      <c r="I20" s="13">
        <f>SUM(I22:I24)</f>
        <v>266.4</v>
      </c>
      <c r="J20" s="13">
        <f>SUM(J22:J24)</f>
        <v>266.4</v>
      </c>
      <c r="K20" s="79" t="s">
        <v>20</v>
      </c>
      <c r="L20" s="77">
        <v>100</v>
      </c>
      <c r="M20" s="77">
        <v>100</v>
      </c>
      <c r="N20" s="77">
        <v>100</v>
      </c>
      <c r="O20" s="77">
        <v>100</v>
      </c>
      <c r="P20" s="77">
        <v>100</v>
      </c>
      <c r="Q20" s="86" t="s">
        <v>87</v>
      </c>
    </row>
    <row r="21" spans="1:17" ht="30" customHeight="1">
      <c r="A21" s="97"/>
      <c r="B21" s="79"/>
      <c r="C21" s="77"/>
      <c r="D21" s="4" t="s">
        <v>5</v>
      </c>
      <c r="E21" s="13"/>
      <c r="F21" s="13"/>
      <c r="G21" s="13"/>
      <c r="H21" s="13"/>
      <c r="I21" s="13"/>
      <c r="J21" s="13"/>
      <c r="K21" s="79"/>
      <c r="L21" s="77"/>
      <c r="M21" s="77"/>
      <c r="N21" s="77"/>
      <c r="O21" s="77"/>
      <c r="P21" s="77"/>
      <c r="Q21" s="86"/>
    </row>
    <row r="22" spans="1:17" ht="30" customHeight="1">
      <c r="A22" s="97"/>
      <c r="B22" s="79"/>
      <c r="C22" s="77"/>
      <c r="D22" s="4" t="s">
        <v>16</v>
      </c>
      <c r="E22" s="13">
        <f>SUM(F22:H22)</f>
        <v>0</v>
      </c>
      <c r="F22" s="13"/>
      <c r="G22" s="13"/>
      <c r="H22" s="13"/>
      <c r="I22" s="13"/>
      <c r="J22" s="13"/>
      <c r="K22" s="79"/>
      <c r="L22" s="77"/>
      <c r="M22" s="77"/>
      <c r="N22" s="77"/>
      <c r="O22" s="77"/>
      <c r="P22" s="77"/>
      <c r="Q22" s="86"/>
    </row>
    <row r="23" spans="1:17" ht="35.25" customHeight="1">
      <c r="A23" s="97"/>
      <c r="B23" s="79"/>
      <c r="C23" s="77"/>
      <c r="D23" s="4" t="s">
        <v>17</v>
      </c>
      <c r="E23" s="13">
        <f>SUM(F23:H23)</f>
        <v>0</v>
      </c>
      <c r="F23" s="13"/>
      <c r="G23" s="13"/>
      <c r="H23" s="13"/>
      <c r="I23" s="13"/>
      <c r="J23" s="13"/>
      <c r="K23" s="79"/>
      <c r="L23" s="77"/>
      <c r="M23" s="77"/>
      <c r="N23" s="77"/>
      <c r="O23" s="77"/>
      <c r="P23" s="77"/>
      <c r="Q23" s="86"/>
    </row>
    <row r="24" spans="1:17" ht="40.5" customHeight="1">
      <c r="A24" s="97"/>
      <c r="B24" s="79"/>
      <c r="C24" s="77"/>
      <c r="D24" s="4" t="s">
        <v>18</v>
      </c>
      <c r="E24" s="13">
        <f>SUM(F24:J24)</f>
        <v>1384.77</v>
      </c>
      <c r="F24" s="13">
        <f>'Раздел 4'!I34</f>
        <v>291.06999999999994</v>
      </c>
      <c r="G24" s="13">
        <f>'Раздел 4'!J34</f>
        <v>281.8</v>
      </c>
      <c r="H24" s="13">
        <f>'Раздел 4'!K34</f>
        <v>279.1</v>
      </c>
      <c r="I24" s="13">
        <f>'Раздел 4'!L34</f>
        <v>266.4</v>
      </c>
      <c r="J24" s="13">
        <f>'Раздел 4'!M34</f>
        <v>266.4</v>
      </c>
      <c r="K24" s="79"/>
      <c r="L24" s="77"/>
      <c r="M24" s="77"/>
      <c r="N24" s="77"/>
      <c r="O24" s="77"/>
      <c r="P24" s="77"/>
      <c r="Q24" s="86"/>
    </row>
    <row r="25" spans="1:17" ht="25.5" customHeight="1">
      <c r="A25" s="97" t="s">
        <v>27</v>
      </c>
      <c r="B25" s="79" t="s">
        <v>97</v>
      </c>
      <c r="C25" s="77" t="s">
        <v>96</v>
      </c>
      <c r="D25" s="4" t="s">
        <v>15</v>
      </c>
      <c r="E25" s="13">
        <f>SUM(F25:J25)</f>
        <v>5.2</v>
      </c>
      <c r="F25" s="13">
        <f>SUM(F27:F29)</f>
        <v>0</v>
      </c>
      <c r="G25" s="13">
        <f>SUM(G27:G29)</f>
        <v>0</v>
      </c>
      <c r="H25" s="13">
        <f>SUM(H27:H29)</f>
        <v>5.2</v>
      </c>
      <c r="I25" s="13">
        <f>SUM(I27:I29)</f>
        <v>0</v>
      </c>
      <c r="J25" s="13">
        <f>SUM(J27:J29)</f>
        <v>0</v>
      </c>
      <c r="K25" s="79" t="s">
        <v>20</v>
      </c>
      <c r="L25" s="77">
        <v>100</v>
      </c>
      <c r="M25" s="77">
        <v>100</v>
      </c>
      <c r="N25" s="77">
        <v>100</v>
      </c>
      <c r="O25" s="77">
        <v>100</v>
      </c>
      <c r="P25" s="77">
        <v>100</v>
      </c>
      <c r="Q25" s="86" t="s">
        <v>26</v>
      </c>
    </row>
    <row r="26" spans="1:17" ht="25.5" customHeight="1">
      <c r="A26" s="97"/>
      <c r="B26" s="79"/>
      <c r="C26" s="77"/>
      <c r="D26" s="4" t="s">
        <v>5</v>
      </c>
      <c r="E26" s="13"/>
      <c r="F26" s="13"/>
      <c r="G26" s="13"/>
      <c r="H26" s="13"/>
      <c r="I26" s="13"/>
      <c r="J26" s="13"/>
      <c r="K26" s="79"/>
      <c r="L26" s="77"/>
      <c r="M26" s="77"/>
      <c r="N26" s="77"/>
      <c r="O26" s="77"/>
      <c r="P26" s="77"/>
      <c r="Q26" s="86"/>
    </row>
    <row r="27" spans="1:17" ht="25.5" customHeight="1">
      <c r="A27" s="97"/>
      <c r="B27" s="79"/>
      <c r="C27" s="77"/>
      <c r="D27" s="4" t="s">
        <v>16</v>
      </c>
      <c r="E27" s="13">
        <f>SUM(F27:H27)</f>
        <v>0</v>
      </c>
      <c r="F27" s="13"/>
      <c r="G27" s="13"/>
      <c r="H27" s="13"/>
      <c r="I27" s="13"/>
      <c r="J27" s="13"/>
      <c r="K27" s="79"/>
      <c r="L27" s="77"/>
      <c r="M27" s="77"/>
      <c r="N27" s="77"/>
      <c r="O27" s="77"/>
      <c r="P27" s="77"/>
      <c r="Q27" s="86"/>
    </row>
    <row r="28" spans="1:17" ht="25.5" customHeight="1">
      <c r="A28" s="97"/>
      <c r="B28" s="79"/>
      <c r="C28" s="77"/>
      <c r="D28" s="4" t="s">
        <v>17</v>
      </c>
      <c r="E28" s="13">
        <f>SUM(F28:H28)</f>
        <v>0</v>
      </c>
      <c r="F28" s="13"/>
      <c r="G28" s="13"/>
      <c r="H28" s="13"/>
      <c r="I28" s="13"/>
      <c r="J28" s="13"/>
      <c r="K28" s="79"/>
      <c r="L28" s="77"/>
      <c r="M28" s="77"/>
      <c r="N28" s="77"/>
      <c r="O28" s="77"/>
      <c r="P28" s="77"/>
      <c r="Q28" s="86"/>
    </row>
    <row r="29" spans="1:17" ht="32.25" customHeight="1">
      <c r="A29" s="97"/>
      <c r="B29" s="79"/>
      <c r="C29" s="77"/>
      <c r="D29" s="4" t="s">
        <v>18</v>
      </c>
      <c r="E29" s="13">
        <f>SUM(F29:J29)</f>
        <v>5.2</v>
      </c>
      <c r="F29" s="13">
        <f>'Раздел 4'!I39</f>
        <v>0</v>
      </c>
      <c r="G29" s="13">
        <f>'Раздел 4'!J39</f>
        <v>0</v>
      </c>
      <c r="H29" s="13">
        <v>5.2</v>
      </c>
      <c r="I29" s="13">
        <f>'Раздел 4'!L39</f>
        <v>0</v>
      </c>
      <c r="J29" s="13">
        <f>'Раздел 4'!M39</f>
        <v>0</v>
      </c>
      <c r="K29" s="79"/>
      <c r="L29" s="77"/>
      <c r="M29" s="77"/>
      <c r="N29" s="77"/>
      <c r="O29" s="77"/>
      <c r="P29" s="77"/>
      <c r="Q29" s="86"/>
    </row>
    <row r="30" spans="1:17" ht="30" customHeight="1">
      <c r="A30" s="97" t="s">
        <v>30</v>
      </c>
      <c r="B30" s="79" t="s">
        <v>76</v>
      </c>
      <c r="C30" s="77" t="s">
        <v>96</v>
      </c>
      <c r="D30" s="4" t="s">
        <v>15</v>
      </c>
      <c r="E30" s="13">
        <f>SUM(F30:J30)</f>
        <v>493.1</v>
      </c>
      <c r="F30" s="13">
        <v>170.6</v>
      </c>
      <c r="G30" s="13">
        <f>SUM(G32:G34)</f>
        <v>75</v>
      </c>
      <c r="H30" s="13">
        <f>SUM(H32:H34)</f>
        <v>82.5</v>
      </c>
      <c r="I30" s="13">
        <f>SUM(I32:I34)</f>
        <v>82.5</v>
      </c>
      <c r="J30" s="13">
        <f>SUM(J32:J34)</f>
        <v>82.5</v>
      </c>
      <c r="K30" s="79" t="s">
        <v>20</v>
      </c>
      <c r="L30" s="77">
        <v>100</v>
      </c>
      <c r="M30" s="77">
        <v>100</v>
      </c>
      <c r="N30" s="77">
        <v>100</v>
      </c>
      <c r="O30" s="77">
        <v>100</v>
      </c>
      <c r="P30" s="77">
        <v>100</v>
      </c>
      <c r="Q30" s="86" t="s">
        <v>88</v>
      </c>
    </row>
    <row r="31" spans="1:17" ht="30" customHeight="1">
      <c r="A31" s="97"/>
      <c r="B31" s="79"/>
      <c r="C31" s="77"/>
      <c r="D31" s="4" t="s">
        <v>5</v>
      </c>
      <c r="E31" s="13"/>
      <c r="F31" s="13"/>
      <c r="G31" s="13"/>
      <c r="H31" s="13"/>
      <c r="I31" s="13"/>
      <c r="J31" s="13"/>
      <c r="K31" s="79"/>
      <c r="L31" s="77"/>
      <c r="M31" s="77"/>
      <c r="N31" s="77"/>
      <c r="O31" s="77"/>
      <c r="P31" s="77"/>
      <c r="Q31" s="86"/>
    </row>
    <row r="32" spans="1:17" ht="30.75" customHeight="1">
      <c r="A32" s="97"/>
      <c r="B32" s="79"/>
      <c r="C32" s="77"/>
      <c r="D32" s="4" t="s">
        <v>16</v>
      </c>
      <c r="E32" s="13">
        <f>SUM(F32:H32)</f>
        <v>0</v>
      </c>
      <c r="F32" s="13"/>
      <c r="G32" s="13"/>
      <c r="H32" s="13"/>
      <c r="I32" s="13"/>
      <c r="J32" s="13"/>
      <c r="K32" s="79"/>
      <c r="L32" s="77"/>
      <c r="M32" s="77"/>
      <c r="N32" s="77"/>
      <c r="O32" s="77"/>
      <c r="P32" s="77"/>
      <c r="Q32" s="86"/>
    </row>
    <row r="33" spans="1:17" ht="32.25" customHeight="1">
      <c r="A33" s="97"/>
      <c r="B33" s="79"/>
      <c r="C33" s="77"/>
      <c r="D33" s="4" t="s">
        <v>17</v>
      </c>
      <c r="E33" s="13">
        <f>SUM(F33:J33)</f>
        <v>493.09000000000003</v>
      </c>
      <c r="F33" s="13">
        <f>'Раздел 4'!I53</f>
        <v>170.59</v>
      </c>
      <c r="G33" s="13">
        <f>'Раздел 4'!J53</f>
        <v>75</v>
      </c>
      <c r="H33" s="13">
        <f>'Раздел 4'!K53</f>
        <v>82.5</v>
      </c>
      <c r="I33" s="13">
        <f>'Раздел 4'!L53</f>
        <v>82.5</v>
      </c>
      <c r="J33" s="13">
        <f>'Раздел 4'!M53</f>
        <v>82.5</v>
      </c>
      <c r="K33" s="79"/>
      <c r="L33" s="77"/>
      <c r="M33" s="77"/>
      <c r="N33" s="77"/>
      <c r="O33" s="77"/>
      <c r="P33" s="77"/>
      <c r="Q33" s="86"/>
    </row>
    <row r="34" spans="1:17" ht="30" customHeight="1">
      <c r="A34" s="97"/>
      <c r="B34" s="79"/>
      <c r="C34" s="77"/>
      <c r="D34" s="4" t="s">
        <v>18</v>
      </c>
      <c r="E34" s="13">
        <f>SUM(F34:H34)</f>
        <v>0</v>
      </c>
      <c r="F34" s="13"/>
      <c r="G34" s="13"/>
      <c r="H34" s="13"/>
      <c r="I34" s="13"/>
      <c r="J34" s="13"/>
      <c r="K34" s="79"/>
      <c r="L34" s="77"/>
      <c r="M34" s="77"/>
      <c r="N34" s="77"/>
      <c r="O34" s="77"/>
      <c r="P34" s="77"/>
      <c r="Q34" s="86"/>
    </row>
    <row r="35" spans="1:17" ht="30" customHeight="1" hidden="1">
      <c r="A35" s="97" t="s">
        <v>31</v>
      </c>
      <c r="B35" s="79" t="s">
        <v>77</v>
      </c>
      <c r="C35" s="80" t="s">
        <v>14</v>
      </c>
      <c r="D35" s="4" t="s">
        <v>15</v>
      </c>
      <c r="E35" s="13">
        <f>SUM(F35:J35)</f>
        <v>4376.87</v>
      </c>
      <c r="F35" s="13">
        <f>SUM(F37:F39)</f>
        <v>852.9699999999999</v>
      </c>
      <c r="G35" s="13">
        <f>SUM(G37:G39)</f>
        <v>880.96</v>
      </c>
      <c r="H35" s="13">
        <f>SUM(H37:H39)</f>
        <v>880.97</v>
      </c>
      <c r="I35" s="13">
        <f>SUM(I37:I39)</f>
        <v>880.97</v>
      </c>
      <c r="J35" s="13">
        <f>SUM(J37:J39)</f>
        <v>881</v>
      </c>
      <c r="K35" s="79" t="s">
        <v>20</v>
      </c>
      <c r="L35" s="77">
        <v>100</v>
      </c>
      <c r="M35" s="77">
        <v>100</v>
      </c>
      <c r="N35" s="77">
        <v>100</v>
      </c>
      <c r="O35" s="77">
        <v>100</v>
      </c>
      <c r="P35" s="77">
        <v>100</v>
      </c>
      <c r="Q35" s="86" t="s">
        <v>89</v>
      </c>
    </row>
    <row r="36" spans="1:17" ht="30" customHeight="1" hidden="1">
      <c r="A36" s="97"/>
      <c r="B36" s="79"/>
      <c r="C36" s="81"/>
      <c r="D36" s="4" t="s">
        <v>5</v>
      </c>
      <c r="E36" s="13"/>
      <c r="F36" s="13"/>
      <c r="G36" s="13"/>
      <c r="H36" s="13"/>
      <c r="I36" s="13"/>
      <c r="J36" s="13"/>
      <c r="K36" s="79"/>
      <c r="L36" s="77"/>
      <c r="M36" s="77"/>
      <c r="N36" s="77"/>
      <c r="O36" s="77"/>
      <c r="P36" s="77"/>
      <c r="Q36" s="86"/>
    </row>
    <row r="37" spans="1:17" ht="30" customHeight="1" hidden="1">
      <c r="A37" s="97"/>
      <c r="B37" s="79"/>
      <c r="C37" s="81"/>
      <c r="D37" s="4" t="s">
        <v>16</v>
      </c>
      <c r="E37" s="13">
        <f>SUM(F37:H37)</f>
        <v>0</v>
      </c>
      <c r="F37" s="13"/>
      <c r="G37" s="13"/>
      <c r="H37" s="13"/>
      <c r="I37" s="13"/>
      <c r="J37" s="13"/>
      <c r="K37" s="79"/>
      <c r="L37" s="77"/>
      <c r="M37" s="77"/>
      <c r="N37" s="77"/>
      <c r="O37" s="77"/>
      <c r="P37" s="77"/>
      <c r="Q37" s="86"/>
    </row>
    <row r="38" spans="1:17" ht="30" customHeight="1" hidden="1">
      <c r="A38" s="97"/>
      <c r="B38" s="79"/>
      <c r="C38" s="81"/>
      <c r="D38" s="4" t="s">
        <v>17</v>
      </c>
      <c r="E38" s="13">
        <f>SUM(F38:J38)</f>
        <v>4376.87</v>
      </c>
      <c r="F38" s="13">
        <f>'Раздел 4'!I59</f>
        <v>852.9699999999999</v>
      </c>
      <c r="G38" s="13">
        <f>'Раздел 4'!J59</f>
        <v>880.96</v>
      </c>
      <c r="H38" s="13">
        <f>'Раздел 4'!K59</f>
        <v>880.97</v>
      </c>
      <c r="I38" s="13">
        <f>'Раздел 4'!L59</f>
        <v>880.97</v>
      </c>
      <c r="J38" s="13">
        <f>'Раздел 4'!M59</f>
        <v>881</v>
      </c>
      <c r="K38" s="79"/>
      <c r="L38" s="77"/>
      <c r="M38" s="77"/>
      <c r="N38" s="77"/>
      <c r="O38" s="77"/>
      <c r="P38" s="77"/>
      <c r="Q38" s="86"/>
    </row>
    <row r="39" spans="1:17" ht="13.5" customHeight="1" hidden="1">
      <c r="A39" s="98"/>
      <c r="B39" s="79"/>
      <c r="C39" s="82"/>
      <c r="D39" s="4" t="s">
        <v>18</v>
      </c>
      <c r="E39" s="13">
        <f>SUM(F39:H39)</f>
        <v>0</v>
      </c>
      <c r="F39" s="13"/>
      <c r="G39" s="13"/>
      <c r="H39" s="13"/>
      <c r="I39" s="13"/>
      <c r="J39" s="13"/>
      <c r="K39" s="79"/>
      <c r="L39" s="77"/>
      <c r="M39" s="77"/>
      <c r="N39" s="77"/>
      <c r="O39" s="77"/>
      <c r="P39" s="77"/>
      <c r="Q39" s="86"/>
    </row>
    <row r="40" spans="1:17" ht="32.25" customHeight="1">
      <c r="A40" s="98" t="s">
        <v>31</v>
      </c>
      <c r="B40" s="83" t="s">
        <v>29</v>
      </c>
      <c r="C40" s="80" t="s">
        <v>96</v>
      </c>
      <c r="D40" s="4" t="s">
        <v>15</v>
      </c>
      <c r="E40" s="13">
        <f>SUM(F40:H40)</f>
        <v>0</v>
      </c>
      <c r="F40" s="13">
        <f>SUM(F42:F44)</f>
        <v>0</v>
      </c>
      <c r="G40" s="13">
        <f>SUM(G42:G44)</f>
        <v>0</v>
      </c>
      <c r="H40" s="13">
        <f>SUM(H42:H44)</f>
        <v>0</v>
      </c>
      <c r="I40" s="13">
        <v>0</v>
      </c>
      <c r="J40" s="13">
        <f>SUM(J42:J44)</f>
        <v>0</v>
      </c>
      <c r="K40" s="83" t="s">
        <v>20</v>
      </c>
      <c r="L40" s="80">
        <v>100</v>
      </c>
      <c r="M40" s="80">
        <v>100</v>
      </c>
      <c r="N40" s="80">
        <v>100</v>
      </c>
      <c r="O40" s="80">
        <v>100</v>
      </c>
      <c r="P40" s="80">
        <v>100</v>
      </c>
      <c r="Q40" s="93" t="s">
        <v>26</v>
      </c>
    </row>
    <row r="41" spans="1:17" ht="26.25" customHeight="1">
      <c r="A41" s="116"/>
      <c r="B41" s="84"/>
      <c r="C41" s="81"/>
      <c r="D41" s="4" t="s">
        <v>5</v>
      </c>
      <c r="E41" s="13"/>
      <c r="F41" s="13"/>
      <c r="G41" s="13"/>
      <c r="H41" s="13"/>
      <c r="I41" s="13"/>
      <c r="J41" s="13"/>
      <c r="K41" s="84"/>
      <c r="L41" s="81"/>
      <c r="M41" s="81"/>
      <c r="N41" s="81"/>
      <c r="O41" s="81"/>
      <c r="P41" s="81"/>
      <c r="Q41" s="94"/>
    </row>
    <row r="42" spans="1:17" ht="26.25" customHeight="1">
      <c r="A42" s="116"/>
      <c r="B42" s="84"/>
      <c r="C42" s="81"/>
      <c r="D42" s="4" t="s">
        <v>16</v>
      </c>
      <c r="E42" s="13">
        <v>0</v>
      </c>
      <c r="F42" s="13"/>
      <c r="G42" s="13"/>
      <c r="H42" s="13"/>
      <c r="I42" s="13"/>
      <c r="J42" s="13"/>
      <c r="K42" s="84"/>
      <c r="L42" s="81"/>
      <c r="M42" s="81"/>
      <c r="N42" s="81"/>
      <c r="O42" s="81"/>
      <c r="P42" s="81"/>
      <c r="Q42" s="94"/>
    </row>
    <row r="43" spans="1:17" ht="26.25" customHeight="1">
      <c r="A43" s="116"/>
      <c r="B43" s="84"/>
      <c r="C43" s="81"/>
      <c r="D43" s="4" t="s">
        <v>17</v>
      </c>
      <c r="E43" s="13">
        <f>SUM(F43:H43)</f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84"/>
      <c r="L43" s="81"/>
      <c r="M43" s="81"/>
      <c r="N43" s="81"/>
      <c r="O43" s="81"/>
      <c r="P43" s="81"/>
      <c r="Q43" s="94"/>
    </row>
    <row r="44" spans="1:17" ht="67.5" customHeight="1" thickBot="1">
      <c r="A44" s="117"/>
      <c r="B44" s="85"/>
      <c r="C44" s="82"/>
      <c r="D44" s="36" t="s">
        <v>18</v>
      </c>
      <c r="E44" s="37">
        <f>SUM(F44:H44)</f>
        <v>0</v>
      </c>
      <c r="F44" s="37"/>
      <c r="G44" s="37"/>
      <c r="H44" s="37"/>
      <c r="I44" s="37"/>
      <c r="J44" s="37"/>
      <c r="K44" s="85"/>
      <c r="L44" s="82"/>
      <c r="M44" s="82"/>
      <c r="N44" s="82"/>
      <c r="O44" s="82"/>
      <c r="P44" s="82"/>
      <c r="Q44" s="95"/>
    </row>
    <row r="45" spans="1:17" ht="30" customHeight="1">
      <c r="A45" s="97" t="s">
        <v>98</v>
      </c>
      <c r="B45" s="79" t="s">
        <v>81</v>
      </c>
      <c r="C45" s="77" t="s">
        <v>96</v>
      </c>
      <c r="D45" s="4" t="s">
        <v>15</v>
      </c>
      <c r="E45" s="13">
        <f>SUM(F45:J45)</f>
        <v>30</v>
      </c>
      <c r="F45" s="13">
        <f>SUM(F47:F49)</f>
        <v>6</v>
      </c>
      <c r="G45" s="13">
        <f>SUM(G47:G49)</f>
        <v>6</v>
      </c>
      <c r="H45" s="13">
        <f>SUM(H47:H49)</f>
        <v>6</v>
      </c>
      <c r="I45" s="13">
        <f>SUM(I47:I49)</f>
        <v>6</v>
      </c>
      <c r="J45" s="13">
        <f>SUM(J47:J49)</f>
        <v>6</v>
      </c>
      <c r="K45" s="79" t="s">
        <v>20</v>
      </c>
      <c r="L45" s="77">
        <v>100</v>
      </c>
      <c r="M45" s="77">
        <v>100</v>
      </c>
      <c r="N45" s="77">
        <v>100</v>
      </c>
      <c r="O45" s="77">
        <v>100</v>
      </c>
      <c r="P45" s="77">
        <v>100</v>
      </c>
      <c r="Q45" s="86" t="s">
        <v>88</v>
      </c>
    </row>
    <row r="46" spans="1:17" ht="30" customHeight="1">
      <c r="A46" s="97"/>
      <c r="B46" s="79"/>
      <c r="C46" s="77"/>
      <c r="D46" s="4" t="s">
        <v>5</v>
      </c>
      <c r="E46" s="13"/>
      <c r="F46" s="13"/>
      <c r="G46" s="13"/>
      <c r="H46" s="13"/>
      <c r="I46" s="13"/>
      <c r="J46" s="13"/>
      <c r="K46" s="79"/>
      <c r="L46" s="77"/>
      <c r="M46" s="77"/>
      <c r="N46" s="77"/>
      <c r="O46" s="77"/>
      <c r="P46" s="77"/>
      <c r="Q46" s="86"/>
    </row>
    <row r="47" spans="1:17" ht="30" customHeight="1">
      <c r="A47" s="97"/>
      <c r="B47" s="79"/>
      <c r="C47" s="77"/>
      <c r="D47" s="4" t="s">
        <v>16</v>
      </c>
      <c r="E47" s="13">
        <f>SUM(F47:H47)</f>
        <v>0</v>
      </c>
      <c r="F47" s="13"/>
      <c r="G47" s="13"/>
      <c r="H47" s="13"/>
      <c r="I47" s="13"/>
      <c r="J47" s="13"/>
      <c r="K47" s="79"/>
      <c r="L47" s="77"/>
      <c r="M47" s="77"/>
      <c r="N47" s="77"/>
      <c r="O47" s="77"/>
      <c r="P47" s="77"/>
      <c r="Q47" s="86"/>
    </row>
    <row r="48" spans="1:17" ht="30" customHeight="1">
      <c r="A48" s="97"/>
      <c r="B48" s="79"/>
      <c r="C48" s="77"/>
      <c r="D48" s="4" t="s">
        <v>17</v>
      </c>
      <c r="E48" s="13">
        <f>SUM(F48:J48)</f>
        <v>30</v>
      </c>
      <c r="F48" s="13">
        <v>6</v>
      </c>
      <c r="G48" s="13">
        <v>6</v>
      </c>
      <c r="H48" s="13">
        <v>6</v>
      </c>
      <c r="I48" s="13">
        <v>6</v>
      </c>
      <c r="J48" s="13">
        <v>6</v>
      </c>
      <c r="K48" s="79"/>
      <c r="L48" s="77"/>
      <c r="M48" s="77"/>
      <c r="N48" s="77"/>
      <c r="O48" s="77"/>
      <c r="P48" s="77"/>
      <c r="Q48" s="86"/>
    </row>
    <row r="49" spans="1:17" ht="30" customHeight="1" thickBot="1">
      <c r="A49" s="119"/>
      <c r="B49" s="118"/>
      <c r="C49" s="77"/>
      <c r="D49" s="36" t="s">
        <v>18</v>
      </c>
      <c r="E49" s="37">
        <f>SUM(F49:H49)</f>
        <v>0</v>
      </c>
      <c r="F49" s="37"/>
      <c r="G49" s="37"/>
      <c r="H49" s="37"/>
      <c r="I49" s="37"/>
      <c r="J49" s="37"/>
      <c r="K49" s="118"/>
      <c r="L49" s="78"/>
      <c r="M49" s="78"/>
      <c r="N49" s="78"/>
      <c r="O49" s="78"/>
      <c r="P49" s="78"/>
      <c r="Q49" s="96"/>
    </row>
    <row r="50" spans="1:17" ht="24.75" customHeight="1">
      <c r="A50" s="24"/>
      <c r="B50" s="5" t="s">
        <v>32</v>
      </c>
      <c r="C50" s="33"/>
      <c r="D50" s="38" t="s">
        <v>15</v>
      </c>
      <c r="E50" s="13">
        <f>SUM(F50:J50)</f>
        <v>127488.98100000001</v>
      </c>
      <c r="F50" s="39">
        <f>SUM(F52:F54)</f>
        <v>25708.611000000008</v>
      </c>
      <c r="G50" s="39">
        <f>SUM(G52:G54)</f>
        <v>25382.539999999997</v>
      </c>
      <c r="H50" s="39">
        <f>SUM(H52:H54)</f>
        <v>25165.010000000002</v>
      </c>
      <c r="I50" s="39">
        <f>SUM(I52:I54)</f>
        <v>25841.410000000003</v>
      </c>
      <c r="J50" s="40">
        <f>SUM(J52:J54)</f>
        <v>25391.410000000003</v>
      </c>
      <c r="K50" s="87"/>
      <c r="L50" s="87"/>
      <c r="M50" s="87"/>
      <c r="N50" s="87"/>
      <c r="O50" s="87"/>
      <c r="P50" s="87"/>
      <c r="Q50" s="88"/>
    </row>
    <row r="51" spans="1:17" ht="21" customHeight="1">
      <c r="A51" s="27"/>
      <c r="B51" s="5"/>
      <c r="C51" s="33"/>
      <c r="D51" s="41" t="s">
        <v>5</v>
      </c>
      <c r="E51" s="13"/>
      <c r="F51" s="13"/>
      <c r="G51" s="13"/>
      <c r="H51" s="13"/>
      <c r="I51" s="13"/>
      <c r="J51" s="42"/>
      <c r="K51" s="89"/>
      <c r="L51" s="89"/>
      <c r="M51" s="89"/>
      <c r="N51" s="89"/>
      <c r="O51" s="89"/>
      <c r="P51" s="89"/>
      <c r="Q51" s="90"/>
    </row>
    <row r="52" spans="1:17" ht="24.75" customHeight="1">
      <c r="A52" s="27"/>
      <c r="B52" s="5"/>
      <c r="C52" s="33"/>
      <c r="D52" s="41" t="s">
        <v>16</v>
      </c>
      <c r="E52" s="13">
        <f>SUM(F52:J52)</f>
        <v>117533.13100000002</v>
      </c>
      <c r="F52" s="13">
        <f>F12+F22+F32+F37+F42+F17</f>
        <v>23572.151000000005</v>
      </c>
      <c r="G52" s="13">
        <f>G12+G22+G32+G37+G42+G17</f>
        <v>23516.789999999997</v>
      </c>
      <c r="H52" s="13">
        <f>H12</f>
        <v>23254.74</v>
      </c>
      <c r="I52" s="13">
        <f>I12+I22+I32+I37+I42+I17</f>
        <v>23819.74</v>
      </c>
      <c r="J52" s="42">
        <f>J12+J22+J32+J37+J42+J17</f>
        <v>23369.710000000003</v>
      </c>
      <c r="K52" s="89"/>
      <c r="L52" s="89"/>
      <c r="M52" s="89"/>
      <c r="N52" s="89"/>
      <c r="O52" s="89"/>
      <c r="P52" s="89"/>
      <c r="Q52" s="90"/>
    </row>
    <row r="53" spans="1:17" ht="27" customHeight="1">
      <c r="A53" s="27"/>
      <c r="B53" s="5"/>
      <c r="C53" s="33"/>
      <c r="D53" s="41" t="s">
        <v>17</v>
      </c>
      <c r="E53" s="13">
        <f>SUM(F53:J53)</f>
        <v>4899.96</v>
      </c>
      <c r="F53" s="13">
        <f>F38+F33+F48</f>
        <v>1029.56</v>
      </c>
      <c r="G53" s="13">
        <f>G38+G33+G48</f>
        <v>961.96</v>
      </c>
      <c r="H53" s="13">
        <f>H38+H33+H48</f>
        <v>969.47</v>
      </c>
      <c r="I53" s="13">
        <f>I38+I33+I48</f>
        <v>969.47</v>
      </c>
      <c r="J53" s="42">
        <f>J38+J33+J48</f>
        <v>969.5</v>
      </c>
      <c r="K53" s="89"/>
      <c r="L53" s="89"/>
      <c r="M53" s="89"/>
      <c r="N53" s="89"/>
      <c r="O53" s="89"/>
      <c r="P53" s="89"/>
      <c r="Q53" s="90"/>
    </row>
    <row r="54" spans="1:17" ht="27" customHeight="1" thickBot="1">
      <c r="A54" s="30"/>
      <c r="B54" s="34"/>
      <c r="C54" s="35"/>
      <c r="D54" s="73" t="s">
        <v>18</v>
      </c>
      <c r="E54" s="13">
        <f>SUM(F54:J54)</f>
        <v>5055.889999999999</v>
      </c>
      <c r="F54" s="37">
        <f>F24+F19</f>
        <v>1106.8999999999999</v>
      </c>
      <c r="G54" s="37">
        <f>G24+G19</f>
        <v>903.79</v>
      </c>
      <c r="H54" s="37">
        <f>H29+H24+H19</f>
        <v>940.8</v>
      </c>
      <c r="I54" s="37">
        <f>I24+I19</f>
        <v>1052.1999999999998</v>
      </c>
      <c r="J54" s="74">
        <f>J24+J19</f>
        <v>1052.1999999999998</v>
      </c>
      <c r="K54" s="91"/>
      <c r="L54" s="91"/>
      <c r="M54" s="91"/>
      <c r="N54" s="91"/>
      <c r="O54" s="91"/>
      <c r="P54" s="91"/>
      <c r="Q54" s="92"/>
    </row>
    <row r="55" spans="2:17" ht="18.75">
      <c r="B55" s="25" t="s">
        <v>82</v>
      </c>
      <c r="C55" s="26"/>
      <c r="D55" s="38" t="s">
        <v>15</v>
      </c>
      <c r="E55" s="13">
        <f>SUM(F55:J55)</f>
        <v>127488.98100000001</v>
      </c>
      <c r="F55" s="39">
        <f>SUM(F57:F59)</f>
        <v>25708.611000000008</v>
      </c>
      <c r="G55" s="39">
        <f>SUM(G57:G59)</f>
        <v>25382.539999999997</v>
      </c>
      <c r="H55" s="39">
        <f>SUM(H57:H59)</f>
        <v>25165.010000000002</v>
      </c>
      <c r="I55" s="39">
        <f>SUM(I57:I59)</f>
        <v>25841.410000000003</v>
      </c>
      <c r="J55" s="40">
        <f>SUM(J57:J59)</f>
        <v>25391.410000000003</v>
      </c>
      <c r="K55" s="87"/>
      <c r="L55" s="87"/>
      <c r="M55" s="87"/>
      <c r="N55" s="87"/>
      <c r="O55" s="87"/>
      <c r="P55" s="87"/>
      <c r="Q55" s="88"/>
    </row>
    <row r="56" spans="2:17" ht="18.75">
      <c r="B56" s="28"/>
      <c r="C56" s="29"/>
      <c r="D56" s="41" t="s">
        <v>5</v>
      </c>
      <c r="E56" s="13"/>
      <c r="F56" s="13"/>
      <c r="G56" s="13"/>
      <c r="H56" s="13"/>
      <c r="I56" s="13"/>
      <c r="J56" s="42"/>
      <c r="K56" s="89"/>
      <c r="L56" s="89"/>
      <c r="M56" s="89"/>
      <c r="N56" s="89"/>
      <c r="O56" s="89"/>
      <c r="P56" s="89"/>
      <c r="Q56" s="90"/>
    </row>
    <row r="57" spans="2:17" ht="18.75">
      <c r="B57" s="28"/>
      <c r="C57" s="29"/>
      <c r="D57" s="41" t="s">
        <v>16</v>
      </c>
      <c r="E57" s="13">
        <f>SUM(F57:J57)</f>
        <v>117533.13100000002</v>
      </c>
      <c r="F57" s="13">
        <f>F17+F32+F37+F42+F52+F22</f>
        <v>23572.151000000005</v>
      </c>
      <c r="G57" s="13">
        <f>G17+G32+G37+G42+G52+G22</f>
        <v>23516.789999999997</v>
      </c>
      <c r="H57" s="13">
        <f>H17+H32+H37+H42+H52+H22</f>
        <v>23254.74</v>
      </c>
      <c r="I57" s="13">
        <f>I17+I32+I37+I42+I52+I22</f>
        <v>23819.74</v>
      </c>
      <c r="J57" s="42">
        <f>J17+J32+J37+J42+J52+J22</f>
        <v>23369.710000000003</v>
      </c>
      <c r="K57" s="89"/>
      <c r="L57" s="89"/>
      <c r="M57" s="89"/>
      <c r="N57" s="89"/>
      <c r="O57" s="89"/>
      <c r="P57" s="89"/>
      <c r="Q57" s="90"/>
    </row>
    <row r="58" spans="2:17" ht="18.75">
      <c r="B58" s="28"/>
      <c r="C58" s="29"/>
      <c r="D58" s="41" t="s">
        <v>17</v>
      </c>
      <c r="E58" s="13">
        <f>SUM(F58:J58)</f>
        <v>4899.96</v>
      </c>
      <c r="F58" s="13">
        <f>F38+F33+F48</f>
        <v>1029.56</v>
      </c>
      <c r="G58" s="13">
        <f>G38+G33+G48</f>
        <v>961.96</v>
      </c>
      <c r="H58" s="13">
        <f>H38+H33+H48</f>
        <v>969.47</v>
      </c>
      <c r="I58" s="13">
        <f>I38+I33+I48</f>
        <v>969.47</v>
      </c>
      <c r="J58" s="42">
        <f>J38+J33+J48</f>
        <v>969.5</v>
      </c>
      <c r="K58" s="89"/>
      <c r="L58" s="89"/>
      <c r="M58" s="89"/>
      <c r="N58" s="89"/>
      <c r="O58" s="89"/>
      <c r="P58" s="89"/>
      <c r="Q58" s="90"/>
    </row>
    <row r="59" spans="2:17" ht="19.5" thickBot="1">
      <c r="B59" s="31"/>
      <c r="C59" s="32"/>
      <c r="D59" s="43" t="s">
        <v>18</v>
      </c>
      <c r="E59" s="13">
        <f>SUM(F59:J59)</f>
        <v>5055.889999999999</v>
      </c>
      <c r="F59" s="44">
        <f>F24+F19</f>
        <v>1106.8999999999999</v>
      </c>
      <c r="G59" s="44">
        <f>G24+G19</f>
        <v>903.79</v>
      </c>
      <c r="H59" s="44">
        <f>H29+H24+H19</f>
        <v>940.8</v>
      </c>
      <c r="I59" s="44">
        <f>I24+I19</f>
        <v>1052.1999999999998</v>
      </c>
      <c r="J59" s="45">
        <f>J24+J19</f>
        <v>1052.1999999999998</v>
      </c>
      <c r="K59" s="91"/>
      <c r="L59" s="91"/>
      <c r="M59" s="91"/>
      <c r="N59" s="91"/>
      <c r="O59" s="91"/>
      <c r="P59" s="91"/>
      <c r="Q59" s="92"/>
    </row>
  </sheetData>
  <sheetProtection/>
  <mergeCells count="100">
    <mergeCell ref="L1:Q1"/>
    <mergeCell ref="K50:Q54"/>
    <mergeCell ref="O10:O11"/>
    <mergeCell ref="P10:P11"/>
    <mergeCell ref="O12:O14"/>
    <mergeCell ref="P12:P14"/>
    <mergeCell ref="O15:O19"/>
    <mergeCell ref="P15:P19"/>
    <mergeCell ref="O20:O24"/>
    <mergeCell ref="N20:N24"/>
    <mergeCell ref="L20:L24"/>
    <mergeCell ref="B15:B19"/>
    <mergeCell ref="K15:K19"/>
    <mergeCell ref="A40:A44"/>
    <mergeCell ref="B45:B49"/>
    <mergeCell ref="C45:C49"/>
    <mergeCell ref="K45:K49"/>
    <mergeCell ref="A45:A49"/>
    <mergeCell ref="C15:C19"/>
    <mergeCell ref="A30:A34"/>
    <mergeCell ref="B35:B39"/>
    <mergeCell ref="K4:P4"/>
    <mergeCell ref="K5:K6"/>
    <mergeCell ref="A15:A19"/>
    <mergeCell ref="A25:A29"/>
    <mergeCell ref="B30:B34"/>
    <mergeCell ref="K30:K34"/>
    <mergeCell ref="C20:C24"/>
    <mergeCell ref="A20:A24"/>
    <mergeCell ref="B20:B24"/>
    <mergeCell ref="K20:K24"/>
    <mergeCell ref="D5:E6"/>
    <mergeCell ref="L10:L11"/>
    <mergeCell ref="A2:Q2"/>
    <mergeCell ref="B9:Q9"/>
    <mergeCell ref="Q4:Q6"/>
    <mergeCell ref="C4:C6"/>
    <mergeCell ref="B4:B6"/>
    <mergeCell ref="A4:A6"/>
    <mergeCell ref="A8:Q8"/>
    <mergeCell ref="D4:J4"/>
    <mergeCell ref="A10:A14"/>
    <mergeCell ref="B10:B14"/>
    <mergeCell ref="K10:K11"/>
    <mergeCell ref="K12:K14"/>
    <mergeCell ref="M10:M11"/>
    <mergeCell ref="N10:N11"/>
    <mergeCell ref="C10:C14"/>
    <mergeCell ref="L12:L14"/>
    <mergeCell ref="M12:M14"/>
    <mergeCell ref="N12:N14"/>
    <mergeCell ref="L15:L19"/>
    <mergeCell ref="A35:A39"/>
    <mergeCell ref="Q10:Q14"/>
    <mergeCell ref="Q15:Q19"/>
    <mergeCell ref="M20:M24"/>
    <mergeCell ref="M30:M34"/>
    <mergeCell ref="N30:N34"/>
    <mergeCell ref="Q20:Q24"/>
    <mergeCell ref="M15:M19"/>
    <mergeCell ref="N15:N19"/>
    <mergeCell ref="P20:P24"/>
    <mergeCell ref="C35:C39"/>
    <mergeCell ref="C40:C44"/>
    <mergeCell ref="Q35:Q39"/>
    <mergeCell ref="Q30:Q34"/>
    <mergeCell ref="O30:O34"/>
    <mergeCell ref="P30:P34"/>
    <mergeCell ref="O35:O39"/>
    <mergeCell ref="K35:K39"/>
    <mergeCell ref="K55:Q59"/>
    <mergeCell ref="M35:M39"/>
    <mergeCell ref="N35:N39"/>
    <mergeCell ref="M40:M44"/>
    <mergeCell ref="N40:N44"/>
    <mergeCell ref="Q40:Q44"/>
    <mergeCell ref="M45:M49"/>
    <mergeCell ref="N45:N49"/>
    <mergeCell ref="Q45:Q49"/>
    <mergeCell ref="L45:L49"/>
    <mergeCell ref="K40:K44"/>
    <mergeCell ref="B40:B44"/>
    <mergeCell ref="O25:O29"/>
    <mergeCell ref="P25:P29"/>
    <mergeCell ref="Q25:Q29"/>
    <mergeCell ref="O40:O44"/>
    <mergeCell ref="P40:P44"/>
    <mergeCell ref="P35:P39"/>
    <mergeCell ref="N25:N29"/>
    <mergeCell ref="C30:C34"/>
    <mergeCell ref="L35:L39"/>
    <mergeCell ref="L30:L34"/>
    <mergeCell ref="O45:O49"/>
    <mergeCell ref="P45:P49"/>
    <mergeCell ref="B25:B29"/>
    <mergeCell ref="C25:C29"/>
    <mergeCell ref="K25:K29"/>
    <mergeCell ref="L25:L29"/>
    <mergeCell ref="M25:M29"/>
    <mergeCell ref="L40:L44"/>
  </mergeCells>
  <printOptions/>
  <pageMargins left="0.11811023622047245" right="0.11811023622047245" top="0.5511811023622047" bottom="0.5511811023622047" header="0.31496062992125984" footer="0.31496062992125984"/>
  <pageSetup fitToHeight="15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60" zoomScaleNormal="71" zoomScalePageLayoutView="0" workbookViewId="0" topLeftCell="A1">
      <selection activeCell="J43" sqref="J43"/>
    </sheetView>
  </sheetViews>
  <sheetFormatPr defaultColWidth="9.140625" defaultRowHeight="15"/>
  <cols>
    <col min="1" max="1" width="8.8515625" style="0" customWidth="1"/>
    <col min="2" max="2" width="10.8515625" style="0" customWidth="1"/>
    <col min="3" max="3" width="14.7109375" style="0" customWidth="1"/>
    <col min="4" max="5" width="5.7109375" style="0" customWidth="1"/>
    <col min="6" max="6" width="13.7109375" style="0" customWidth="1"/>
    <col min="7" max="7" width="29.57421875" style="0" customWidth="1"/>
    <col min="8" max="8" width="19.7109375" style="0" customWidth="1"/>
    <col min="9" max="13" width="15.00390625" style="0" customWidth="1"/>
  </cols>
  <sheetData>
    <row r="1" spans="1:11" ht="18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>
      <c r="A2" s="130" t="s">
        <v>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 ht="54.75" customHeight="1">
      <c r="A3" s="6" t="s">
        <v>48</v>
      </c>
      <c r="B3" s="6" t="s">
        <v>49</v>
      </c>
      <c r="C3" s="6" t="s">
        <v>50</v>
      </c>
      <c r="D3" s="6" t="s">
        <v>51</v>
      </c>
      <c r="E3" s="6" t="s">
        <v>47</v>
      </c>
      <c r="F3" s="6" t="s">
        <v>41</v>
      </c>
      <c r="G3" s="6" t="s">
        <v>4</v>
      </c>
      <c r="H3" s="6" t="s">
        <v>36</v>
      </c>
      <c r="I3" s="6" t="s">
        <v>38</v>
      </c>
      <c r="J3" s="6" t="s">
        <v>39</v>
      </c>
      <c r="K3" s="6" t="s">
        <v>40</v>
      </c>
      <c r="L3" s="6" t="s">
        <v>90</v>
      </c>
      <c r="M3" s="6" t="s">
        <v>91</v>
      </c>
    </row>
    <row r="4" spans="1:13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</row>
    <row r="5" spans="1:13" ht="25.5" customHeight="1">
      <c r="A5" s="126" t="s">
        <v>33</v>
      </c>
      <c r="B5" s="126"/>
      <c r="C5" s="126"/>
      <c r="D5" s="126"/>
      <c r="E5" s="126"/>
      <c r="F5" s="126"/>
      <c r="G5" s="127"/>
      <c r="H5" s="18">
        <f>SUM(I5:M5)</f>
        <v>127488.91100000002</v>
      </c>
      <c r="I5" s="18">
        <f>I7+I33+I50</f>
        <v>25708.611000000008</v>
      </c>
      <c r="J5" s="18">
        <f>J7+J33+J50</f>
        <v>25382.539999999997</v>
      </c>
      <c r="K5" s="18">
        <f>K7+K33+K50</f>
        <v>25164.940000000002</v>
      </c>
      <c r="L5" s="18">
        <f>L7+L33+L50</f>
        <v>25841.410000000003</v>
      </c>
      <c r="M5" s="18">
        <f>M7+M33+M50</f>
        <v>25391.410000000003</v>
      </c>
    </row>
    <row r="6" spans="1:13" ht="16.5" customHeight="1">
      <c r="A6" s="128" t="s">
        <v>34</v>
      </c>
      <c r="B6" s="128"/>
      <c r="C6" s="128"/>
      <c r="D6" s="128"/>
      <c r="E6" s="128"/>
      <c r="F6" s="128"/>
      <c r="G6" s="129"/>
      <c r="H6" s="19"/>
      <c r="I6" s="19"/>
      <c r="J6" s="19"/>
      <c r="K6" s="19"/>
      <c r="L6" s="19"/>
      <c r="M6" s="19"/>
    </row>
    <row r="7" spans="1:13" ht="26.25" customHeight="1">
      <c r="A7" s="126" t="s">
        <v>37</v>
      </c>
      <c r="B7" s="126"/>
      <c r="C7" s="126"/>
      <c r="D7" s="126"/>
      <c r="E7" s="126"/>
      <c r="F7" s="126"/>
      <c r="G7" s="127"/>
      <c r="H7" s="18">
        <f aca="true" t="shared" si="0" ref="H7:H38">SUM(I7:M7)</f>
        <v>117533.13100000002</v>
      </c>
      <c r="I7" s="20">
        <f>I8+I11+I16+I19+I21+I23+I31</f>
        <v>23572.151000000005</v>
      </c>
      <c r="J7" s="20">
        <f>J8+J11+J16+J19+J21+J23+J31</f>
        <v>23516.789999999997</v>
      </c>
      <c r="K7" s="20">
        <f>K11+K8+K23+K31+K21</f>
        <v>23254.74</v>
      </c>
      <c r="L7" s="20">
        <f>L8+L11+L16+L21+L23+L29+L31</f>
        <v>23819.74</v>
      </c>
      <c r="M7" s="20">
        <f>M11+M8+M23+M31+M21</f>
        <v>23369.710000000003</v>
      </c>
    </row>
    <row r="8" spans="1:13" s="23" customFormat="1" ht="18.75">
      <c r="A8" s="49">
        <v>914</v>
      </c>
      <c r="B8" s="50" t="s">
        <v>55</v>
      </c>
      <c r="C8" s="50" t="s">
        <v>69</v>
      </c>
      <c r="D8" s="49"/>
      <c r="E8" s="49"/>
      <c r="F8" s="49"/>
      <c r="G8" s="8"/>
      <c r="H8" s="18">
        <f aca="true" t="shared" si="1" ref="H8:M8">SUM(H9:H10)</f>
        <v>8760.33</v>
      </c>
      <c r="I8" s="18">
        <f t="shared" si="1"/>
        <v>1823.33</v>
      </c>
      <c r="J8" s="18">
        <f t="shared" si="1"/>
        <v>1822</v>
      </c>
      <c r="K8" s="18">
        <f t="shared" si="1"/>
        <v>1695</v>
      </c>
      <c r="L8" s="18">
        <f t="shared" si="1"/>
        <v>1710</v>
      </c>
      <c r="M8" s="18">
        <f t="shared" si="1"/>
        <v>1710</v>
      </c>
    </row>
    <row r="9" spans="1:13" ht="18.75">
      <c r="A9" s="7">
        <v>914</v>
      </c>
      <c r="B9" s="51" t="s">
        <v>55</v>
      </c>
      <c r="C9" s="51" t="s">
        <v>69</v>
      </c>
      <c r="D9" s="7">
        <v>121</v>
      </c>
      <c r="E9" s="7">
        <v>211</v>
      </c>
      <c r="F9" s="7">
        <v>99999</v>
      </c>
      <c r="G9" s="9" t="s">
        <v>42</v>
      </c>
      <c r="H9" s="18">
        <f t="shared" si="0"/>
        <v>7327.889999999999</v>
      </c>
      <c r="I9" s="21">
        <v>1541.69</v>
      </c>
      <c r="J9" s="21">
        <v>1489.2</v>
      </c>
      <c r="K9" s="21">
        <v>1426.6</v>
      </c>
      <c r="L9" s="21">
        <v>1435.2</v>
      </c>
      <c r="M9" s="21">
        <v>1435.2</v>
      </c>
    </row>
    <row r="10" spans="1:13" ht="37.5">
      <c r="A10" s="7">
        <v>914</v>
      </c>
      <c r="B10" s="51" t="s">
        <v>55</v>
      </c>
      <c r="C10" s="51" t="s">
        <v>69</v>
      </c>
      <c r="D10" s="7">
        <v>121</v>
      </c>
      <c r="E10" s="7">
        <v>213</v>
      </c>
      <c r="F10" s="7">
        <v>99999</v>
      </c>
      <c r="G10" s="9" t="s">
        <v>44</v>
      </c>
      <c r="H10" s="18">
        <f t="shared" si="0"/>
        <v>1432.44</v>
      </c>
      <c r="I10" s="21">
        <v>281.64</v>
      </c>
      <c r="J10" s="21">
        <v>332.8</v>
      </c>
      <c r="K10" s="21">
        <v>268.4</v>
      </c>
      <c r="L10" s="21">
        <v>274.8</v>
      </c>
      <c r="M10" s="21">
        <v>274.8</v>
      </c>
    </row>
    <row r="11" spans="1:13" ht="26.25" customHeight="1">
      <c r="A11" s="49">
        <v>914</v>
      </c>
      <c r="B11" s="50" t="s">
        <v>55</v>
      </c>
      <c r="C11" s="50" t="s">
        <v>68</v>
      </c>
      <c r="D11" s="47"/>
      <c r="E11" s="47"/>
      <c r="F11" s="47"/>
      <c r="G11" s="14"/>
      <c r="H11" s="18">
        <f t="shared" si="0"/>
        <v>95213.30000000002</v>
      </c>
      <c r="I11" s="20">
        <f>SUM(I12:I15)</f>
        <v>18515.370000000003</v>
      </c>
      <c r="J11" s="20">
        <f>SUM(J12:J15)</f>
        <v>19079.239999999998</v>
      </c>
      <c r="K11" s="20">
        <f>SUM(K12:K15)</f>
        <v>19206.24</v>
      </c>
      <c r="L11" s="20">
        <f>SUM(L12:L15)</f>
        <v>19206.24</v>
      </c>
      <c r="M11" s="20">
        <f>SUM(M12:M15)</f>
        <v>19206.210000000003</v>
      </c>
    </row>
    <row r="12" spans="1:13" ht="18.75">
      <c r="A12" s="7">
        <v>914</v>
      </c>
      <c r="B12" s="51" t="s">
        <v>55</v>
      </c>
      <c r="C12" s="51" t="s">
        <v>68</v>
      </c>
      <c r="D12" s="7">
        <v>121</v>
      </c>
      <c r="E12" s="7">
        <v>211</v>
      </c>
      <c r="F12" s="7">
        <v>99999</v>
      </c>
      <c r="G12" s="9" t="s">
        <v>42</v>
      </c>
      <c r="H12" s="18">
        <f t="shared" si="0"/>
        <v>72060.26</v>
      </c>
      <c r="I12" s="21">
        <v>14308.9</v>
      </c>
      <c r="J12" s="21">
        <v>14437.84</v>
      </c>
      <c r="K12" s="21">
        <v>14437.84</v>
      </c>
      <c r="L12" s="21">
        <v>14437.84</v>
      </c>
      <c r="M12" s="21">
        <v>14437.84</v>
      </c>
    </row>
    <row r="13" spans="1:13" ht="37.5">
      <c r="A13" s="7">
        <v>914</v>
      </c>
      <c r="B13" s="51" t="s">
        <v>55</v>
      </c>
      <c r="C13" s="51" t="s">
        <v>68</v>
      </c>
      <c r="D13" s="7">
        <v>121</v>
      </c>
      <c r="E13" s="7">
        <v>213</v>
      </c>
      <c r="F13" s="7">
        <v>99999</v>
      </c>
      <c r="G13" s="9" t="s">
        <v>44</v>
      </c>
      <c r="H13" s="18">
        <f t="shared" si="0"/>
        <v>21253.600000000002</v>
      </c>
      <c r="I13" s="21">
        <v>3967.07</v>
      </c>
      <c r="J13" s="21">
        <v>4226.12</v>
      </c>
      <c r="K13" s="21">
        <v>4353.47</v>
      </c>
      <c r="L13" s="21">
        <v>4353.47</v>
      </c>
      <c r="M13" s="21">
        <v>4353.47</v>
      </c>
    </row>
    <row r="14" spans="1:13" ht="18.75">
      <c r="A14" s="7">
        <v>914</v>
      </c>
      <c r="B14" s="51" t="s">
        <v>55</v>
      </c>
      <c r="C14" s="51" t="s">
        <v>68</v>
      </c>
      <c r="D14" s="7">
        <v>122</v>
      </c>
      <c r="E14" s="7">
        <v>212</v>
      </c>
      <c r="F14" s="7">
        <v>99999</v>
      </c>
      <c r="G14" s="9" t="s">
        <v>43</v>
      </c>
      <c r="H14" s="18">
        <f t="shared" si="0"/>
        <v>0.35</v>
      </c>
      <c r="I14" s="21">
        <v>0</v>
      </c>
      <c r="J14" s="21">
        <v>0.35</v>
      </c>
      <c r="K14" s="21">
        <v>0</v>
      </c>
      <c r="L14" s="21">
        <v>0</v>
      </c>
      <c r="M14" s="21">
        <v>0</v>
      </c>
    </row>
    <row r="15" spans="1:13" ht="18.75">
      <c r="A15" s="7">
        <v>914</v>
      </c>
      <c r="B15" s="51" t="s">
        <v>55</v>
      </c>
      <c r="C15" s="51" t="s">
        <v>92</v>
      </c>
      <c r="D15" s="7">
        <v>122</v>
      </c>
      <c r="E15" s="7">
        <v>212</v>
      </c>
      <c r="F15" s="7">
        <v>99999</v>
      </c>
      <c r="G15" s="9" t="s">
        <v>43</v>
      </c>
      <c r="H15" s="18">
        <f t="shared" si="0"/>
        <v>1899.0900000000001</v>
      </c>
      <c r="I15" s="21">
        <v>239.4</v>
      </c>
      <c r="J15" s="21">
        <v>414.93</v>
      </c>
      <c r="K15" s="21">
        <v>414.93</v>
      </c>
      <c r="L15" s="21">
        <v>414.93</v>
      </c>
      <c r="M15" s="21">
        <v>414.9</v>
      </c>
    </row>
    <row r="16" spans="1:13" ht="26.25" customHeight="1">
      <c r="A16" s="49">
        <v>914</v>
      </c>
      <c r="B16" s="50" t="s">
        <v>55</v>
      </c>
      <c r="C16" s="50" t="s">
        <v>83</v>
      </c>
      <c r="D16" s="47"/>
      <c r="E16" s="47"/>
      <c r="F16" s="47"/>
      <c r="G16" s="14"/>
      <c r="H16" s="18">
        <f t="shared" si="0"/>
        <v>800.5160000000001</v>
      </c>
      <c r="I16" s="20">
        <f>I17+I18</f>
        <v>800.5160000000001</v>
      </c>
      <c r="J16" s="20">
        <f>J17+J18</f>
        <v>0</v>
      </c>
      <c r="K16" s="20">
        <f>K17+K18</f>
        <v>0</v>
      </c>
      <c r="L16" s="20">
        <f>L17+L18</f>
        <v>0</v>
      </c>
      <c r="M16" s="20">
        <f>M17+M18</f>
        <v>0</v>
      </c>
    </row>
    <row r="17" spans="1:13" ht="18.75">
      <c r="A17" s="7">
        <v>914</v>
      </c>
      <c r="B17" s="51" t="s">
        <v>55</v>
      </c>
      <c r="C17" s="51" t="s">
        <v>84</v>
      </c>
      <c r="D17" s="7">
        <v>121</v>
      </c>
      <c r="E17" s="7">
        <v>211</v>
      </c>
      <c r="F17" s="7">
        <v>99999</v>
      </c>
      <c r="G17" s="9" t="s">
        <v>42</v>
      </c>
      <c r="H17" s="18">
        <f t="shared" si="0"/>
        <v>683.11</v>
      </c>
      <c r="I17" s="21">
        <v>683.11</v>
      </c>
      <c r="J17" s="21">
        <v>0</v>
      </c>
      <c r="K17" s="21">
        <v>0</v>
      </c>
      <c r="L17" s="21">
        <v>0</v>
      </c>
      <c r="M17" s="21">
        <v>0</v>
      </c>
    </row>
    <row r="18" spans="1:13" ht="37.5">
      <c r="A18" s="7">
        <v>914</v>
      </c>
      <c r="B18" s="51" t="s">
        <v>55</v>
      </c>
      <c r="C18" s="51" t="s">
        <v>84</v>
      </c>
      <c r="D18" s="7">
        <v>121</v>
      </c>
      <c r="E18" s="7">
        <v>213</v>
      </c>
      <c r="F18" s="7">
        <v>99999</v>
      </c>
      <c r="G18" s="9" t="s">
        <v>44</v>
      </c>
      <c r="H18" s="18">
        <f t="shared" si="0"/>
        <v>117.406</v>
      </c>
      <c r="I18" s="21">
        <v>117.406</v>
      </c>
      <c r="J18" s="21">
        <v>0</v>
      </c>
      <c r="K18" s="21">
        <v>0</v>
      </c>
      <c r="L18" s="21">
        <v>0</v>
      </c>
      <c r="M18" s="21">
        <v>0</v>
      </c>
    </row>
    <row r="19" spans="1:13" ht="26.25" customHeight="1">
      <c r="A19" s="49">
        <v>914</v>
      </c>
      <c r="B19" s="50" t="s">
        <v>55</v>
      </c>
      <c r="C19" s="50" t="s">
        <v>85</v>
      </c>
      <c r="D19" s="47"/>
      <c r="E19" s="47"/>
      <c r="F19" s="47"/>
      <c r="G19" s="14"/>
      <c r="H19" s="18">
        <f t="shared" si="0"/>
        <v>34.13</v>
      </c>
      <c r="I19" s="20">
        <f>I20</f>
        <v>34.13</v>
      </c>
      <c r="J19" s="20">
        <f>J20</f>
        <v>0</v>
      </c>
      <c r="K19" s="20">
        <f>K20</f>
        <v>0</v>
      </c>
      <c r="L19" s="20">
        <f>L20</f>
        <v>0</v>
      </c>
      <c r="M19" s="20">
        <f>M20</f>
        <v>0</v>
      </c>
    </row>
    <row r="20" spans="1:13" ht="18.75">
      <c r="A20" s="7">
        <v>914</v>
      </c>
      <c r="B20" s="51" t="s">
        <v>55</v>
      </c>
      <c r="C20" s="51" t="s">
        <v>85</v>
      </c>
      <c r="D20" s="7">
        <v>121</v>
      </c>
      <c r="E20" s="7">
        <v>211</v>
      </c>
      <c r="F20" s="7">
        <v>99999</v>
      </c>
      <c r="G20" s="9" t="s">
        <v>42</v>
      </c>
      <c r="H20" s="18">
        <f t="shared" si="0"/>
        <v>34.13</v>
      </c>
      <c r="I20" s="21">
        <v>34.13</v>
      </c>
      <c r="J20" s="21">
        <v>0</v>
      </c>
      <c r="K20" s="21">
        <v>0</v>
      </c>
      <c r="L20" s="21">
        <v>0</v>
      </c>
      <c r="M20" s="21">
        <v>0</v>
      </c>
    </row>
    <row r="21" spans="1:13" ht="18.75">
      <c r="A21" s="49">
        <v>914</v>
      </c>
      <c r="B21" s="50" t="s">
        <v>55</v>
      </c>
      <c r="C21" s="50" t="s">
        <v>70</v>
      </c>
      <c r="D21" s="47"/>
      <c r="E21" s="47"/>
      <c r="F21" s="47"/>
      <c r="G21" s="14"/>
      <c r="H21" s="18">
        <f t="shared" si="0"/>
        <v>395</v>
      </c>
      <c r="I21" s="20">
        <f>SUM(I22:I22)</f>
        <v>79</v>
      </c>
      <c r="J21" s="20">
        <f>SUM(J22:J22)</f>
        <v>79</v>
      </c>
      <c r="K21" s="20">
        <f>SUM(K22:K22)</f>
        <v>79</v>
      </c>
      <c r="L21" s="20">
        <f>SUM(L22:L22)</f>
        <v>79</v>
      </c>
      <c r="M21" s="20">
        <f>SUM(M22:M22)</f>
        <v>79</v>
      </c>
    </row>
    <row r="22" spans="1:13" ht="37.5">
      <c r="A22" s="7">
        <v>914</v>
      </c>
      <c r="B22" s="51" t="s">
        <v>55</v>
      </c>
      <c r="C22" s="52" t="s">
        <v>70</v>
      </c>
      <c r="D22" s="7">
        <v>244</v>
      </c>
      <c r="E22" s="7">
        <v>340</v>
      </c>
      <c r="F22" s="7">
        <v>99999</v>
      </c>
      <c r="G22" s="9" t="s">
        <v>54</v>
      </c>
      <c r="H22" s="18">
        <f t="shared" si="0"/>
        <v>395</v>
      </c>
      <c r="I22" s="21">
        <v>79</v>
      </c>
      <c r="J22" s="21">
        <v>79</v>
      </c>
      <c r="K22" s="21">
        <v>79</v>
      </c>
      <c r="L22" s="21">
        <v>79</v>
      </c>
      <c r="M22" s="21">
        <v>79</v>
      </c>
    </row>
    <row r="23" spans="1:13" s="23" customFormat="1" ht="21" customHeight="1">
      <c r="A23" s="49">
        <v>914</v>
      </c>
      <c r="B23" s="54" t="s">
        <v>53</v>
      </c>
      <c r="C23" s="55" t="s">
        <v>78</v>
      </c>
      <c r="D23" s="14"/>
      <c r="E23" s="49"/>
      <c r="F23" s="49"/>
      <c r="G23" s="8"/>
      <c r="H23" s="18">
        <f t="shared" si="0"/>
        <v>1106.155</v>
      </c>
      <c r="I23" s="18">
        <f>SUM(I24:I27)</f>
        <v>446.105</v>
      </c>
      <c r="J23" s="18">
        <f>J24+J25+J27+J28</f>
        <v>436.55</v>
      </c>
      <c r="K23" s="18">
        <f>SUM(K24:K27)</f>
        <v>74.5</v>
      </c>
      <c r="L23" s="18">
        <f>SUM(L24:L27)</f>
        <v>74.5</v>
      </c>
      <c r="M23" s="18">
        <f>SUM(M24:M27)</f>
        <v>74.5</v>
      </c>
    </row>
    <row r="24" spans="1:13" ht="18.75">
      <c r="A24" s="7">
        <v>914</v>
      </c>
      <c r="B24" s="53" t="s">
        <v>53</v>
      </c>
      <c r="C24" s="52" t="s">
        <v>78</v>
      </c>
      <c r="D24" s="48">
        <v>244</v>
      </c>
      <c r="E24" s="7">
        <v>226</v>
      </c>
      <c r="F24" s="7">
        <v>99999</v>
      </c>
      <c r="G24" s="9" t="s">
        <v>56</v>
      </c>
      <c r="H24" s="18">
        <f t="shared" si="0"/>
        <v>142.20499999999998</v>
      </c>
      <c r="I24" s="21">
        <v>46.705</v>
      </c>
      <c r="J24" s="21">
        <v>22</v>
      </c>
      <c r="K24" s="21">
        <v>24.5</v>
      </c>
      <c r="L24" s="21">
        <v>24.5</v>
      </c>
      <c r="M24" s="21">
        <v>24.5</v>
      </c>
    </row>
    <row r="25" spans="1:13" ht="18.75">
      <c r="A25" s="7">
        <v>914</v>
      </c>
      <c r="B25" s="53" t="s">
        <v>53</v>
      </c>
      <c r="C25" s="52" t="s">
        <v>78</v>
      </c>
      <c r="D25" s="48">
        <v>244</v>
      </c>
      <c r="E25" s="7">
        <v>290</v>
      </c>
      <c r="F25" s="7">
        <v>99999</v>
      </c>
      <c r="G25" s="9" t="s">
        <v>52</v>
      </c>
      <c r="H25" s="18">
        <f t="shared" si="0"/>
        <v>566.95</v>
      </c>
      <c r="I25" s="21">
        <v>304.45</v>
      </c>
      <c r="J25" s="21">
        <v>112.5</v>
      </c>
      <c r="K25" s="21">
        <v>50</v>
      </c>
      <c r="L25" s="21">
        <v>50</v>
      </c>
      <c r="M25" s="21">
        <v>50</v>
      </c>
    </row>
    <row r="26" spans="1:13" ht="37.5">
      <c r="A26" s="7">
        <v>914</v>
      </c>
      <c r="B26" s="53" t="s">
        <v>53</v>
      </c>
      <c r="C26" s="52" t="s">
        <v>78</v>
      </c>
      <c r="D26" s="48">
        <v>244</v>
      </c>
      <c r="E26" s="7">
        <v>310</v>
      </c>
      <c r="F26" s="7">
        <v>99999</v>
      </c>
      <c r="G26" s="9" t="s">
        <v>86</v>
      </c>
      <c r="H26" s="18">
        <f t="shared" si="0"/>
        <v>8.1</v>
      </c>
      <c r="I26" s="21">
        <v>8.1</v>
      </c>
      <c r="J26" s="21">
        <v>0</v>
      </c>
      <c r="K26" s="21">
        <v>0</v>
      </c>
      <c r="L26" s="21">
        <v>0</v>
      </c>
      <c r="M26" s="21">
        <v>0</v>
      </c>
    </row>
    <row r="27" spans="1:13" ht="37.5">
      <c r="A27" s="7">
        <v>914</v>
      </c>
      <c r="B27" s="53" t="s">
        <v>53</v>
      </c>
      <c r="C27" s="52" t="s">
        <v>78</v>
      </c>
      <c r="D27" s="48">
        <v>244</v>
      </c>
      <c r="E27" s="7">
        <v>340</v>
      </c>
      <c r="F27" s="7">
        <v>99999</v>
      </c>
      <c r="G27" s="9" t="s">
        <v>54</v>
      </c>
      <c r="H27" s="18">
        <f t="shared" si="0"/>
        <v>351.85</v>
      </c>
      <c r="I27" s="21">
        <v>86.85</v>
      </c>
      <c r="J27" s="21">
        <v>265</v>
      </c>
      <c r="K27" s="21">
        <v>0</v>
      </c>
      <c r="L27" s="21">
        <v>0</v>
      </c>
      <c r="M27" s="21">
        <v>0</v>
      </c>
    </row>
    <row r="28" spans="1:13" ht="18.75">
      <c r="A28" s="7">
        <v>914</v>
      </c>
      <c r="B28" s="53" t="s">
        <v>53</v>
      </c>
      <c r="C28" s="52" t="s">
        <v>78</v>
      </c>
      <c r="D28" s="48">
        <v>852</v>
      </c>
      <c r="E28" s="7">
        <v>260</v>
      </c>
      <c r="F28" s="7">
        <v>99999</v>
      </c>
      <c r="G28" s="9" t="s">
        <v>52</v>
      </c>
      <c r="H28" s="18">
        <f t="shared" si="0"/>
        <v>37.05</v>
      </c>
      <c r="I28" s="21">
        <v>0</v>
      </c>
      <c r="J28" s="21">
        <v>37.05</v>
      </c>
      <c r="K28" s="21">
        <v>0</v>
      </c>
      <c r="L28" s="21">
        <v>0</v>
      </c>
      <c r="M28" s="21">
        <v>0</v>
      </c>
    </row>
    <row r="29" spans="1:13" s="23" customFormat="1" ht="21" customHeight="1">
      <c r="A29" s="49">
        <v>914</v>
      </c>
      <c r="B29" s="54" t="s">
        <v>95</v>
      </c>
      <c r="C29" s="55" t="s">
        <v>78</v>
      </c>
      <c r="D29" s="14"/>
      <c r="E29" s="49"/>
      <c r="F29" s="49"/>
      <c r="G29" s="8"/>
      <c r="H29" s="18">
        <f>SUM(I29:M29)</f>
        <v>450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450</v>
      </c>
      <c r="M29" s="18">
        <f>M30</f>
        <v>0</v>
      </c>
    </row>
    <row r="30" spans="1:13" ht="18.75">
      <c r="A30" s="7">
        <v>914</v>
      </c>
      <c r="B30" s="53" t="s">
        <v>95</v>
      </c>
      <c r="C30" s="52" t="s">
        <v>78</v>
      </c>
      <c r="D30" s="48">
        <v>244</v>
      </c>
      <c r="E30" s="7">
        <v>290</v>
      </c>
      <c r="F30" s="7">
        <v>99999</v>
      </c>
      <c r="G30" s="9" t="s">
        <v>56</v>
      </c>
      <c r="H30" s="18">
        <v>0</v>
      </c>
      <c r="I30" s="21">
        <v>0</v>
      </c>
      <c r="J30" s="21">
        <v>0</v>
      </c>
      <c r="K30" s="21">
        <v>0</v>
      </c>
      <c r="L30" s="21">
        <v>450</v>
      </c>
      <c r="M30" s="21">
        <v>0</v>
      </c>
    </row>
    <row r="31" spans="1:13" ht="27" customHeight="1">
      <c r="A31" s="49">
        <v>914</v>
      </c>
      <c r="B31" s="50" t="s">
        <v>63</v>
      </c>
      <c r="C31" s="56" t="s">
        <v>71</v>
      </c>
      <c r="D31" s="7"/>
      <c r="E31" s="7"/>
      <c r="F31" s="7"/>
      <c r="G31" s="9"/>
      <c r="H31" s="18">
        <f t="shared" si="0"/>
        <v>10773.7</v>
      </c>
      <c r="I31" s="18">
        <f>I32</f>
        <v>1873.7</v>
      </c>
      <c r="J31" s="18">
        <f>J32</f>
        <v>2100</v>
      </c>
      <c r="K31" s="18">
        <f>K32</f>
        <v>2200</v>
      </c>
      <c r="L31" s="18">
        <f>L32</f>
        <v>2300</v>
      </c>
      <c r="M31" s="18">
        <f>M32</f>
        <v>2300</v>
      </c>
    </row>
    <row r="32" spans="1:13" ht="114.75" customHeight="1">
      <c r="A32" s="7">
        <v>914</v>
      </c>
      <c r="B32" s="51" t="s">
        <v>63</v>
      </c>
      <c r="C32" s="57" t="s">
        <v>71</v>
      </c>
      <c r="D32" s="7">
        <v>612</v>
      </c>
      <c r="E32" s="7">
        <v>241</v>
      </c>
      <c r="F32" s="7">
        <v>24023</v>
      </c>
      <c r="G32" s="9" t="s">
        <v>64</v>
      </c>
      <c r="H32" s="18">
        <f t="shared" si="0"/>
        <v>10773.7</v>
      </c>
      <c r="I32" s="21">
        <v>1873.7</v>
      </c>
      <c r="J32" s="21">
        <v>2100</v>
      </c>
      <c r="K32" s="21">
        <v>2200</v>
      </c>
      <c r="L32" s="21">
        <v>2300</v>
      </c>
      <c r="M32" s="21">
        <v>2300</v>
      </c>
    </row>
    <row r="33" spans="1:13" ht="28.5" customHeight="1">
      <c r="A33" s="122" t="s">
        <v>80</v>
      </c>
      <c r="B33" s="123"/>
      <c r="C33" s="123"/>
      <c r="D33" s="123"/>
      <c r="E33" s="123"/>
      <c r="F33" s="123"/>
      <c r="G33" s="124"/>
      <c r="H33" s="18">
        <f t="shared" si="0"/>
        <v>5055.82</v>
      </c>
      <c r="I33" s="18">
        <f>I34+I41</f>
        <v>1106.8999999999999</v>
      </c>
      <c r="J33" s="18">
        <f>J34+J41</f>
        <v>903.79</v>
      </c>
      <c r="K33" s="18">
        <f>K34+K41+K48</f>
        <v>940.73</v>
      </c>
      <c r="L33" s="18">
        <f>L34+L41</f>
        <v>1052.1999999999998</v>
      </c>
      <c r="M33" s="18">
        <f>M34+M41</f>
        <v>1052.1999999999998</v>
      </c>
    </row>
    <row r="34" spans="1:13" ht="18.75">
      <c r="A34" s="12">
        <v>914</v>
      </c>
      <c r="B34" s="59" t="s">
        <v>57</v>
      </c>
      <c r="C34" s="62" t="s">
        <v>72</v>
      </c>
      <c r="D34" s="12"/>
      <c r="E34" s="12"/>
      <c r="F34" s="12"/>
      <c r="G34" s="11"/>
      <c r="H34" s="18">
        <f t="shared" si="0"/>
        <v>1384.77</v>
      </c>
      <c r="I34" s="18">
        <f>SUM(I35:I40)</f>
        <v>291.06999999999994</v>
      </c>
      <c r="J34" s="18">
        <f>SUM(J35:J40)</f>
        <v>281.8</v>
      </c>
      <c r="K34" s="18">
        <f>SUM(K35:K40)</f>
        <v>279.1</v>
      </c>
      <c r="L34" s="18">
        <f>SUM(L35:L40)</f>
        <v>266.4</v>
      </c>
      <c r="M34" s="18">
        <f>SUM(M35:M40)</f>
        <v>266.4</v>
      </c>
    </row>
    <row r="35" spans="1:13" ht="18.75">
      <c r="A35" s="58">
        <v>914</v>
      </c>
      <c r="B35" s="60" t="s">
        <v>57</v>
      </c>
      <c r="C35" s="52" t="s">
        <v>72</v>
      </c>
      <c r="D35" s="61">
        <v>121</v>
      </c>
      <c r="E35" s="58">
        <v>211</v>
      </c>
      <c r="F35" s="58">
        <v>365</v>
      </c>
      <c r="G35" s="11" t="s">
        <v>42</v>
      </c>
      <c r="H35" s="18">
        <f t="shared" si="0"/>
        <v>1061.38</v>
      </c>
      <c r="I35" s="21">
        <v>216.98</v>
      </c>
      <c r="J35" s="21">
        <v>219.5</v>
      </c>
      <c r="K35" s="21">
        <v>212.5</v>
      </c>
      <c r="L35" s="21">
        <v>206.2</v>
      </c>
      <c r="M35" s="21">
        <v>206.2</v>
      </c>
    </row>
    <row r="36" spans="1:13" ht="37.5">
      <c r="A36" s="58">
        <v>914</v>
      </c>
      <c r="B36" s="60" t="s">
        <v>57</v>
      </c>
      <c r="C36" s="52" t="s">
        <v>72</v>
      </c>
      <c r="D36" s="61">
        <v>121</v>
      </c>
      <c r="E36" s="58">
        <v>213</v>
      </c>
      <c r="F36" s="58">
        <v>365</v>
      </c>
      <c r="G36" s="11" t="s">
        <v>44</v>
      </c>
      <c r="H36" s="18">
        <f t="shared" si="0"/>
        <v>310.09999999999997</v>
      </c>
      <c r="I36" s="21">
        <v>64.3</v>
      </c>
      <c r="J36" s="21">
        <v>62.3</v>
      </c>
      <c r="K36" s="21">
        <v>63.1</v>
      </c>
      <c r="L36" s="21">
        <v>60.2</v>
      </c>
      <c r="M36" s="21">
        <v>60.2</v>
      </c>
    </row>
    <row r="37" spans="1:13" ht="18.75">
      <c r="A37" s="58">
        <v>914</v>
      </c>
      <c r="B37" s="60" t="s">
        <v>57</v>
      </c>
      <c r="C37" s="52" t="s">
        <v>72</v>
      </c>
      <c r="D37" s="61">
        <v>242</v>
      </c>
      <c r="E37" s="58">
        <v>221</v>
      </c>
      <c r="F37" s="58">
        <v>365</v>
      </c>
      <c r="G37" s="11" t="s">
        <v>58</v>
      </c>
      <c r="H37" s="18">
        <f t="shared" si="0"/>
        <v>4.99</v>
      </c>
      <c r="I37" s="21">
        <v>2.39</v>
      </c>
      <c r="J37" s="21">
        <v>0</v>
      </c>
      <c r="K37" s="21">
        <v>2.6</v>
      </c>
      <c r="L37" s="21">
        <v>0</v>
      </c>
      <c r="M37" s="21">
        <v>0</v>
      </c>
    </row>
    <row r="38" spans="1:13" ht="18.75">
      <c r="A38" s="58">
        <v>914</v>
      </c>
      <c r="B38" s="60" t="s">
        <v>57</v>
      </c>
      <c r="C38" s="52" t="s">
        <v>72</v>
      </c>
      <c r="D38" s="61">
        <v>244</v>
      </c>
      <c r="E38" s="58">
        <v>221</v>
      </c>
      <c r="F38" s="58">
        <v>365</v>
      </c>
      <c r="G38" s="11" t="s">
        <v>58</v>
      </c>
      <c r="H38" s="18">
        <f t="shared" si="0"/>
        <v>0.9</v>
      </c>
      <c r="I38" s="21">
        <v>0</v>
      </c>
      <c r="J38" s="21">
        <v>0</v>
      </c>
      <c r="K38" s="21">
        <v>0.9</v>
      </c>
      <c r="L38" s="21">
        <v>0</v>
      </c>
      <c r="M38" s="21">
        <v>0</v>
      </c>
    </row>
    <row r="39" spans="1:13" ht="18.75">
      <c r="A39" s="7">
        <v>914</v>
      </c>
      <c r="B39" s="53" t="s">
        <v>57</v>
      </c>
      <c r="C39" s="52" t="s">
        <v>72</v>
      </c>
      <c r="D39" s="48">
        <v>244</v>
      </c>
      <c r="E39" s="7">
        <v>226</v>
      </c>
      <c r="F39" s="58">
        <v>365</v>
      </c>
      <c r="G39" s="9" t="s">
        <v>56</v>
      </c>
      <c r="H39" s="21">
        <f>SUM(I39:K39)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34.5" customHeight="1">
      <c r="A40" s="7">
        <v>914</v>
      </c>
      <c r="B40" s="53" t="s">
        <v>57</v>
      </c>
      <c r="C40" s="52" t="s">
        <v>72</v>
      </c>
      <c r="D40" s="48">
        <v>244</v>
      </c>
      <c r="E40" s="7">
        <v>340</v>
      </c>
      <c r="F40" s="58">
        <v>365</v>
      </c>
      <c r="G40" s="9" t="s">
        <v>54</v>
      </c>
      <c r="H40" s="18">
        <f aca="true" t="shared" si="2" ref="H40:H55">SUM(I40:M40)</f>
        <v>7.4</v>
      </c>
      <c r="I40" s="21">
        <v>7.4</v>
      </c>
      <c r="J40" s="21">
        <v>0</v>
      </c>
      <c r="K40" s="21">
        <v>0</v>
      </c>
      <c r="L40" s="21">
        <v>0</v>
      </c>
      <c r="M40" s="21">
        <v>0</v>
      </c>
    </row>
    <row r="41" spans="1:13" ht="18.75">
      <c r="A41" s="49">
        <v>914</v>
      </c>
      <c r="B41" s="54" t="s">
        <v>60</v>
      </c>
      <c r="C41" s="55" t="s">
        <v>79</v>
      </c>
      <c r="D41" s="14"/>
      <c r="E41" s="49"/>
      <c r="F41" s="49"/>
      <c r="G41" s="8"/>
      <c r="H41" s="18">
        <f t="shared" si="2"/>
        <v>3665.92</v>
      </c>
      <c r="I41" s="18">
        <f>SUM(I42:I47)</f>
        <v>815.8299999999999</v>
      </c>
      <c r="J41" s="18">
        <f>SUM(J42:J47)</f>
        <v>621.99</v>
      </c>
      <c r="K41" s="18">
        <f>SUM(K42:K47)</f>
        <v>656.5</v>
      </c>
      <c r="L41" s="18">
        <f>SUM(L42:L47)</f>
        <v>785.8</v>
      </c>
      <c r="M41" s="18">
        <f>SUM(M42:M47)</f>
        <v>785.8</v>
      </c>
    </row>
    <row r="42" spans="1:13" ht="18.75">
      <c r="A42" s="7">
        <v>914</v>
      </c>
      <c r="B42" s="53" t="s">
        <v>60</v>
      </c>
      <c r="C42" s="52" t="s">
        <v>79</v>
      </c>
      <c r="D42" s="48">
        <v>121</v>
      </c>
      <c r="E42" s="7">
        <v>211</v>
      </c>
      <c r="F42" s="7">
        <v>783</v>
      </c>
      <c r="G42" s="9" t="s">
        <v>42</v>
      </c>
      <c r="H42" s="18">
        <f t="shared" si="2"/>
        <v>2676.0299999999997</v>
      </c>
      <c r="I42" s="15">
        <v>628.53</v>
      </c>
      <c r="J42" s="15">
        <v>469.4</v>
      </c>
      <c r="K42" s="15">
        <v>473.1</v>
      </c>
      <c r="L42" s="15">
        <v>552.5</v>
      </c>
      <c r="M42" s="15">
        <v>552.5</v>
      </c>
    </row>
    <row r="43" spans="1:13" ht="37.5">
      <c r="A43" s="7">
        <v>914</v>
      </c>
      <c r="B43" s="53" t="s">
        <v>60</v>
      </c>
      <c r="C43" s="52" t="s">
        <v>79</v>
      </c>
      <c r="D43" s="48">
        <v>121</v>
      </c>
      <c r="E43" s="7">
        <v>213</v>
      </c>
      <c r="F43" s="7">
        <v>783</v>
      </c>
      <c r="G43" s="9" t="s">
        <v>44</v>
      </c>
      <c r="H43" s="18">
        <f t="shared" si="2"/>
        <v>753.46</v>
      </c>
      <c r="I43" s="15">
        <v>187.3</v>
      </c>
      <c r="J43" s="15">
        <v>140.22</v>
      </c>
      <c r="K43" s="15">
        <v>141.94</v>
      </c>
      <c r="L43" s="15">
        <v>142</v>
      </c>
      <c r="M43" s="15">
        <v>142</v>
      </c>
    </row>
    <row r="44" spans="1:13" ht="18.75">
      <c r="A44" s="7">
        <v>914</v>
      </c>
      <c r="B44" s="53" t="s">
        <v>60</v>
      </c>
      <c r="C44" s="52" t="s">
        <v>79</v>
      </c>
      <c r="D44" s="48">
        <v>122</v>
      </c>
      <c r="E44" s="7">
        <v>212</v>
      </c>
      <c r="F44" s="7">
        <v>783</v>
      </c>
      <c r="G44" s="9" t="s">
        <v>43</v>
      </c>
      <c r="H44" s="18">
        <f t="shared" si="2"/>
        <v>57.37</v>
      </c>
      <c r="I44" s="21">
        <v>0</v>
      </c>
      <c r="J44" s="21">
        <v>12.37</v>
      </c>
      <c r="K44" s="21">
        <v>0</v>
      </c>
      <c r="L44" s="21">
        <v>45</v>
      </c>
      <c r="M44" s="21">
        <v>0</v>
      </c>
    </row>
    <row r="45" spans="1:13" ht="18.75">
      <c r="A45" s="58">
        <v>914</v>
      </c>
      <c r="B45" s="53" t="s">
        <v>60</v>
      </c>
      <c r="C45" s="52" t="s">
        <v>79</v>
      </c>
      <c r="D45" s="61">
        <v>242</v>
      </c>
      <c r="E45" s="58">
        <v>221</v>
      </c>
      <c r="F45" s="58">
        <v>783</v>
      </c>
      <c r="G45" s="11" t="s">
        <v>58</v>
      </c>
      <c r="H45" s="18">
        <f t="shared" si="2"/>
        <v>3</v>
      </c>
      <c r="I45" s="21">
        <v>0</v>
      </c>
      <c r="J45" s="21">
        <v>0</v>
      </c>
      <c r="K45" s="21">
        <v>0</v>
      </c>
      <c r="L45" s="21">
        <v>0</v>
      </c>
      <c r="M45" s="21">
        <v>3</v>
      </c>
    </row>
    <row r="46" spans="1:13" ht="18.75">
      <c r="A46" s="7">
        <v>914</v>
      </c>
      <c r="B46" s="53" t="s">
        <v>60</v>
      </c>
      <c r="C46" s="52" t="s">
        <v>79</v>
      </c>
      <c r="D46" s="48">
        <v>244</v>
      </c>
      <c r="E46" s="75">
        <v>226</v>
      </c>
      <c r="F46" s="75">
        <v>783</v>
      </c>
      <c r="G46" s="76" t="s">
        <v>56</v>
      </c>
      <c r="H46" s="18">
        <f t="shared" si="2"/>
        <v>6</v>
      </c>
      <c r="I46" s="21">
        <v>0</v>
      </c>
      <c r="J46" s="21">
        <v>0</v>
      </c>
      <c r="K46" s="21">
        <v>0</v>
      </c>
      <c r="L46" s="21">
        <v>0</v>
      </c>
      <c r="M46" s="21">
        <v>6</v>
      </c>
    </row>
    <row r="47" spans="1:13" ht="37.5">
      <c r="A47" s="7">
        <v>914</v>
      </c>
      <c r="B47" s="53" t="s">
        <v>60</v>
      </c>
      <c r="C47" s="52" t="s">
        <v>79</v>
      </c>
      <c r="D47" s="48">
        <v>244</v>
      </c>
      <c r="E47" s="7">
        <v>340</v>
      </c>
      <c r="F47" s="7">
        <v>783</v>
      </c>
      <c r="G47" s="9" t="s">
        <v>54</v>
      </c>
      <c r="H47" s="18">
        <f t="shared" si="2"/>
        <v>170.06</v>
      </c>
      <c r="I47" s="21">
        <v>0</v>
      </c>
      <c r="J47" s="21">
        <v>0</v>
      </c>
      <c r="K47" s="21">
        <v>41.46</v>
      </c>
      <c r="L47" s="21">
        <v>46.3</v>
      </c>
      <c r="M47" s="21">
        <v>82.3</v>
      </c>
    </row>
    <row r="48" spans="1:13" ht="18.75">
      <c r="A48" s="49">
        <v>914</v>
      </c>
      <c r="B48" s="54" t="s">
        <v>93</v>
      </c>
      <c r="C48" s="55" t="s">
        <v>94</v>
      </c>
      <c r="D48" s="14"/>
      <c r="E48" s="49"/>
      <c r="F48" s="49"/>
      <c r="G48" s="8"/>
      <c r="H48" s="18">
        <f>SUM(I48:M48)</f>
        <v>5.13</v>
      </c>
      <c r="I48" s="18">
        <f>I49</f>
        <v>0</v>
      </c>
      <c r="J48" s="18">
        <f>J49</f>
        <v>0</v>
      </c>
      <c r="K48" s="18">
        <v>5.13</v>
      </c>
      <c r="L48" s="18">
        <f>L49</f>
        <v>0</v>
      </c>
      <c r="M48" s="18">
        <f>M49</f>
        <v>0</v>
      </c>
    </row>
    <row r="49" spans="1:13" ht="18.75">
      <c r="A49" s="7">
        <v>914</v>
      </c>
      <c r="B49" s="53" t="s">
        <v>93</v>
      </c>
      <c r="C49" s="52" t="s">
        <v>94</v>
      </c>
      <c r="D49" s="48">
        <v>244</v>
      </c>
      <c r="E49" s="7">
        <v>221</v>
      </c>
      <c r="F49" s="7"/>
      <c r="G49" s="11" t="s">
        <v>58</v>
      </c>
      <c r="H49" s="18">
        <f>SUM(I49:M49)</f>
        <v>5.1</v>
      </c>
      <c r="I49" s="15">
        <v>0</v>
      </c>
      <c r="J49" s="15">
        <v>0</v>
      </c>
      <c r="K49" s="15">
        <v>5.1</v>
      </c>
      <c r="L49" s="15">
        <v>0</v>
      </c>
      <c r="M49" s="15">
        <v>0</v>
      </c>
    </row>
    <row r="50" spans="1:13" ht="26.25" customHeight="1">
      <c r="A50" s="122" t="s">
        <v>35</v>
      </c>
      <c r="B50" s="123"/>
      <c r="C50" s="123"/>
      <c r="D50" s="123"/>
      <c r="E50" s="123"/>
      <c r="F50" s="123"/>
      <c r="G50" s="124"/>
      <c r="H50" s="18">
        <f t="shared" si="2"/>
        <v>4899.96</v>
      </c>
      <c r="I50" s="18">
        <f>I51+I53+I59</f>
        <v>1029.56</v>
      </c>
      <c r="J50" s="18">
        <f>J51+J53+J59</f>
        <v>961.96</v>
      </c>
      <c r="K50" s="18">
        <f>K51+K53+K59</f>
        <v>969.47</v>
      </c>
      <c r="L50" s="18">
        <f>L51+L53+L59</f>
        <v>969.47</v>
      </c>
      <c r="M50" s="18">
        <f>M51+M53+M59</f>
        <v>969.5</v>
      </c>
    </row>
    <row r="51" spans="1:13" ht="25.5" customHeight="1">
      <c r="A51" s="49">
        <v>914</v>
      </c>
      <c r="B51" s="50" t="s">
        <v>53</v>
      </c>
      <c r="C51" s="50" t="s">
        <v>73</v>
      </c>
      <c r="D51" s="49"/>
      <c r="E51" s="49"/>
      <c r="F51" s="49"/>
      <c r="G51" s="8"/>
      <c r="H51" s="18">
        <f t="shared" si="2"/>
        <v>30</v>
      </c>
      <c r="I51" s="18">
        <f>SUM(I52:I52)</f>
        <v>6</v>
      </c>
      <c r="J51" s="18">
        <f>SUM(J52:J52)</f>
        <v>6</v>
      </c>
      <c r="K51" s="18">
        <f>SUM(K52:K52)</f>
        <v>6</v>
      </c>
      <c r="L51" s="18">
        <f>SUM(L52:L52)</f>
        <v>6</v>
      </c>
      <c r="M51" s="18">
        <f>SUM(M52:M52)</f>
        <v>6</v>
      </c>
    </row>
    <row r="52" spans="1:13" ht="37.5">
      <c r="A52" s="7">
        <v>914</v>
      </c>
      <c r="B52" s="51" t="s">
        <v>53</v>
      </c>
      <c r="C52" s="51" t="s">
        <v>73</v>
      </c>
      <c r="D52" s="7">
        <v>244</v>
      </c>
      <c r="E52" s="7">
        <v>340</v>
      </c>
      <c r="F52" s="7">
        <v>99999</v>
      </c>
      <c r="G52" s="9" t="s">
        <v>54</v>
      </c>
      <c r="H52" s="18">
        <f t="shared" si="2"/>
        <v>30</v>
      </c>
      <c r="I52" s="21">
        <v>6</v>
      </c>
      <c r="J52" s="21">
        <v>6</v>
      </c>
      <c r="K52" s="21">
        <v>6</v>
      </c>
      <c r="L52" s="21">
        <v>6</v>
      </c>
      <c r="M52" s="21">
        <v>6</v>
      </c>
    </row>
    <row r="53" spans="1:13" ht="27" customHeight="1">
      <c r="A53" s="58">
        <v>914</v>
      </c>
      <c r="B53" s="63" t="s">
        <v>53</v>
      </c>
      <c r="C53" s="59" t="s">
        <v>74</v>
      </c>
      <c r="D53" s="12"/>
      <c r="E53" s="12"/>
      <c r="F53" s="12"/>
      <c r="G53" s="11"/>
      <c r="H53" s="18">
        <f t="shared" si="2"/>
        <v>493.09000000000003</v>
      </c>
      <c r="I53" s="22">
        <f>SUM(I54:I55)</f>
        <v>170.59</v>
      </c>
      <c r="J53" s="22">
        <f>SUM(J54:J55)</f>
        <v>75</v>
      </c>
      <c r="K53" s="22">
        <f>SUM(K54:K55)</f>
        <v>82.5</v>
      </c>
      <c r="L53" s="22">
        <f>SUM(L54:L55)</f>
        <v>82.5</v>
      </c>
      <c r="M53" s="22">
        <f>SUM(M54:M55)</f>
        <v>82.5</v>
      </c>
    </row>
    <row r="54" spans="1:13" ht="18.75">
      <c r="A54" s="64">
        <v>914</v>
      </c>
      <c r="B54" s="57" t="s">
        <v>53</v>
      </c>
      <c r="C54" s="57" t="s">
        <v>74</v>
      </c>
      <c r="D54" s="64">
        <v>121</v>
      </c>
      <c r="E54" s="64">
        <v>211</v>
      </c>
      <c r="F54" s="64">
        <v>99999</v>
      </c>
      <c r="G54" s="10" t="s">
        <v>42</v>
      </c>
      <c r="H54" s="18">
        <f t="shared" si="2"/>
        <v>389.57</v>
      </c>
      <c r="I54" s="21">
        <v>135.07</v>
      </c>
      <c r="J54" s="21">
        <v>58</v>
      </c>
      <c r="K54" s="21">
        <v>65.5</v>
      </c>
      <c r="L54" s="21">
        <v>65.5</v>
      </c>
      <c r="M54" s="21">
        <v>65.5</v>
      </c>
    </row>
    <row r="55" spans="1:13" ht="37.5">
      <c r="A55" s="7">
        <v>914</v>
      </c>
      <c r="B55" s="51" t="s">
        <v>53</v>
      </c>
      <c r="C55" s="51" t="s">
        <v>74</v>
      </c>
      <c r="D55" s="7">
        <v>121</v>
      </c>
      <c r="E55" s="7">
        <v>213</v>
      </c>
      <c r="F55" s="7">
        <v>99999</v>
      </c>
      <c r="G55" s="9" t="s">
        <v>44</v>
      </c>
      <c r="H55" s="18">
        <f t="shared" si="2"/>
        <v>103.52000000000001</v>
      </c>
      <c r="I55" s="21">
        <v>35.52</v>
      </c>
      <c r="J55" s="21">
        <v>17</v>
      </c>
      <c r="K55" s="21">
        <v>17</v>
      </c>
      <c r="L55" s="21">
        <v>17</v>
      </c>
      <c r="M55" s="21">
        <v>17</v>
      </c>
    </row>
    <row r="56" spans="1:13" ht="29.25" customHeight="1" hidden="1">
      <c r="A56" s="49">
        <v>914</v>
      </c>
      <c r="B56" s="50" t="s">
        <v>66</v>
      </c>
      <c r="C56" s="50" t="s">
        <v>67</v>
      </c>
      <c r="D56" s="49"/>
      <c r="E56" s="49"/>
      <c r="F56" s="49"/>
      <c r="G56" s="8"/>
      <c r="H56" s="18">
        <f>SUM(I56:K56)</f>
        <v>0</v>
      </c>
      <c r="I56" s="18">
        <f>SUM(I57:I58)</f>
        <v>0</v>
      </c>
      <c r="J56" s="18">
        <f>SUM(J57:J58)</f>
        <v>0</v>
      </c>
      <c r="K56" s="18">
        <f>SUM(K57:K58)</f>
        <v>0</v>
      </c>
      <c r="L56" s="18">
        <f>SUM(L57:L58)</f>
        <v>0</v>
      </c>
      <c r="M56" s="18">
        <f>SUM(M57:M58)</f>
        <v>0</v>
      </c>
    </row>
    <row r="57" spans="1:13" ht="18.75" hidden="1">
      <c r="A57" s="7">
        <v>914</v>
      </c>
      <c r="B57" s="51" t="s">
        <v>66</v>
      </c>
      <c r="C57" s="51" t="s">
        <v>67</v>
      </c>
      <c r="D57" s="7">
        <v>121</v>
      </c>
      <c r="E57" s="7">
        <v>211</v>
      </c>
      <c r="F57" s="7" t="s">
        <v>45</v>
      </c>
      <c r="G57" s="9" t="s">
        <v>42</v>
      </c>
      <c r="H57" s="21">
        <f>SUM(I57:K57)</f>
        <v>0</v>
      </c>
      <c r="I57" s="15"/>
      <c r="J57" s="15"/>
      <c r="K57" s="15"/>
      <c r="L57" s="15"/>
      <c r="M57" s="15"/>
    </row>
    <row r="58" spans="1:13" ht="37.5" hidden="1">
      <c r="A58" s="7">
        <v>914</v>
      </c>
      <c r="B58" s="51" t="s">
        <v>66</v>
      </c>
      <c r="C58" s="51" t="s">
        <v>67</v>
      </c>
      <c r="D58" s="7">
        <v>121</v>
      </c>
      <c r="E58" s="7">
        <v>211</v>
      </c>
      <c r="F58" s="7" t="s">
        <v>46</v>
      </c>
      <c r="G58" s="9" t="s">
        <v>44</v>
      </c>
      <c r="H58" s="21">
        <f>SUM(I58:K58)</f>
        <v>0</v>
      </c>
      <c r="I58" s="15"/>
      <c r="J58" s="15"/>
      <c r="K58" s="15"/>
      <c r="L58" s="15"/>
      <c r="M58" s="15"/>
    </row>
    <row r="59" spans="1:13" ht="27" customHeight="1">
      <c r="A59" s="49">
        <v>914</v>
      </c>
      <c r="B59" s="50" t="s">
        <v>65</v>
      </c>
      <c r="C59" s="50" t="s">
        <v>75</v>
      </c>
      <c r="D59" s="49"/>
      <c r="E59" s="49"/>
      <c r="F59" s="49"/>
      <c r="G59" s="8"/>
      <c r="H59" s="18">
        <f aca="true" t="shared" si="3" ref="H59:H69">SUM(I59:M59)</f>
        <v>4376.87</v>
      </c>
      <c r="I59" s="18">
        <f>SUM(I60:I69)</f>
        <v>852.9699999999999</v>
      </c>
      <c r="J59" s="18">
        <f>SUM(J60:J69)</f>
        <v>880.96</v>
      </c>
      <c r="K59" s="18">
        <f>SUM(K60:K69)</f>
        <v>880.97</v>
      </c>
      <c r="L59" s="18">
        <f>SUM(L60:L69)</f>
        <v>880.97</v>
      </c>
      <c r="M59" s="18">
        <f>SUM(M60:M69)</f>
        <v>881</v>
      </c>
    </row>
    <row r="60" spans="1:13" ht="18.75">
      <c r="A60" s="7">
        <v>914</v>
      </c>
      <c r="B60" s="51" t="s">
        <v>65</v>
      </c>
      <c r="C60" s="51" t="s">
        <v>75</v>
      </c>
      <c r="D60" s="7">
        <v>121</v>
      </c>
      <c r="E60" s="7">
        <v>211</v>
      </c>
      <c r="F60" s="7">
        <v>99999</v>
      </c>
      <c r="G60" s="9" t="s">
        <v>42</v>
      </c>
      <c r="H60" s="18">
        <f t="shared" si="3"/>
        <v>2986.8</v>
      </c>
      <c r="I60" s="15">
        <v>598</v>
      </c>
      <c r="J60" s="15">
        <v>597.2</v>
      </c>
      <c r="K60" s="15">
        <v>597.2</v>
      </c>
      <c r="L60" s="15">
        <v>597.2</v>
      </c>
      <c r="M60" s="15">
        <v>597.2</v>
      </c>
    </row>
    <row r="61" spans="1:13" ht="37.5">
      <c r="A61" s="7">
        <v>914</v>
      </c>
      <c r="B61" s="51" t="s">
        <v>65</v>
      </c>
      <c r="C61" s="51" t="s">
        <v>75</v>
      </c>
      <c r="D61" s="7">
        <v>121</v>
      </c>
      <c r="E61" s="7">
        <v>213</v>
      </c>
      <c r="F61" s="7">
        <v>99999</v>
      </c>
      <c r="G61" s="9" t="s">
        <v>44</v>
      </c>
      <c r="H61" s="18">
        <f t="shared" si="3"/>
        <v>900.5899999999999</v>
      </c>
      <c r="I61" s="15">
        <v>179.39</v>
      </c>
      <c r="J61" s="15">
        <v>180.3</v>
      </c>
      <c r="K61" s="15">
        <v>180.3</v>
      </c>
      <c r="L61" s="15">
        <v>180.3</v>
      </c>
      <c r="M61" s="15">
        <v>180.3</v>
      </c>
    </row>
    <row r="62" spans="1:13" ht="18.75">
      <c r="A62" s="7">
        <v>914</v>
      </c>
      <c r="B62" s="51" t="s">
        <v>65</v>
      </c>
      <c r="C62" s="51" t="s">
        <v>75</v>
      </c>
      <c r="D62" s="7">
        <v>122</v>
      </c>
      <c r="E62" s="7">
        <v>212</v>
      </c>
      <c r="F62" s="7">
        <v>99999</v>
      </c>
      <c r="G62" s="9" t="s">
        <v>43</v>
      </c>
      <c r="H62" s="18">
        <f t="shared" si="3"/>
        <v>67.97</v>
      </c>
      <c r="I62" s="16">
        <v>0</v>
      </c>
      <c r="J62" s="17">
        <v>23.97</v>
      </c>
      <c r="K62" s="17">
        <v>2</v>
      </c>
      <c r="L62" s="17">
        <v>40</v>
      </c>
      <c r="M62" s="17">
        <v>2</v>
      </c>
    </row>
    <row r="63" spans="1:13" ht="18.75">
      <c r="A63" s="7">
        <v>914</v>
      </c>
      <c r="B63" s="51" t="s">
        <v>65</v>
      </c>
      <c r="C63" s="51" t="s">
        <v>75</v>
      </c>
      <c r="D63" s="7">
        <v>242</v>
      </c>
      <c r="E63" s="7">
        <v>221</v>
      </c>
      <c r="F63" s="7">
        <v>99999</v>
      </c>
      <c r="G63" s="9" t="s">
        <v>58</v>
      </c>
      <c r="H63" s="18">
        <f t="shared" si="3"/>
        <v>12.79</v>
      </c>
      <c r="I63" s="21">
        <v>2.39</v>
      </c>
      <c r="J63" s="21">
        <v>2.6</v>
      </c>
      <c r="K63" s="21">
        <v>2.6</v>
      </c>
      <c r="L63" s="21">
        <v>2.6</v>
      </c>
      <c r="M63" s="21">
        <v>2.6</v>
      </c>
    </row>
    <row r="64" spans="1:13" ht="37.5">
      <c r="A64" s="7">
        <v>914</v>
      </c>
      <c r="B64" s="51" t="s">
        <v>65</v>
      </c>
      <c r="C64" s="51" t="s">
        <v>75</v>
      </c>
      <c r="D64" s="7">
        <v>242</v>
      </c>
      <c r="E64" s="7">
        <v>310</v>
      </c>
      <c r="F64" s="7">
        <v>99999</v>
      </c>
      <c r="G64" s="9" t="s">
        <v>86</v>
      </c>
      <c r="H64" s="18">
        <f t="shared" si="3"/>
        <v>35</v>
      </c>
      <c r="I64" s="21">
        <v>35</v>
      </c>
      <c r="J64" s="21">
        <v>0</v>
      </c>
      <c r="K64" s="21">
        <v>0</v>
      </c>
      <c r="L64" s="21">
        <v>0</v>
      </c>
      <c r="M64" s="21">
        <v>0</v>
      </c>
    </row>
    <row r="65" spans="1:13" ht="37.5">
      <c r="A65" s="7">
        <v>914</v>
      </c>
      <c r="B65" s="51" t="s">
        <v>65</v>
      </c>
      <c r="C65" s="51" t="s">
        <v>75</v>
      </c>
      <c r="D65" s="7">
        <v>242</v>
      </c>
      <c r="E65" s="7">
        <v>340</v>
      </c>
      <c r="F65" s="7">
        <v>99999</v>
      </c>
      <c r="G65" s="9" t="s">
        <v>54</v>
      </c>
      <c r="H65" s="18">
        <f t="shared" si="3"/>
        <v>90</v>
      </c>
      <c r="I65" s="21">
        <v>0</v>
      </c>
      <c r="J65" s="21">
        <v>30</v>
      </c>
      <c r="K65" s="21">
        <v>20</v>
      </c>
      <c r="L65" s="21">
        <v>10</v>
      </c>
      <c r="M65" s="21">
        <v>30</v>
      </c>
    </row>
    <row r="66" spans="1:13" ht="18.75">
      <c r="A66" s="7">
        <v>914</v>
      </c>
      <c r="B66" s="51" t="s">
        <v>65</v>
      </c>
      <c r="C66" s="51" t="s">
        <v>75</v>
      </c>
      <c r="D66" s="7">
        <v>244</v>
      </c>
      <c r="E66" s="7">
        <v>222</v>
      </c>
      <c r="F66" s="7">
        <v>99999</v>
      </c>
      <c r="G66" s="9" t="s">
        <v>59</v>
      </c>
      <c r="H66" s="18">
        <f t="shared" si="3"/>
        <v>60</v>
      </c>
      <c r="I66" s="21">
        <v>0</v>
      </c>
      <c r="J66" s="21">
        <v>0</v>
      </c>
      <c r="K66" s="21">
        <v>20</v>
      </c>
      <c r="L66" s="21">
        <v>20</v>
      </c>
      <c r="M66" s="21">
        <v>20</v>
      </c>
    </row>
    <row r="67" spans="1:13" ht="21.75" customHeight="1">
      <c r="A67" s="7">
        <v>914</v>
      </c>
      <c r="B67" s="51" t="s">
        <v>65</v>
      </c>
      <c r="C67" s="51" t="s">
        <v>75</v>
      </c>
      <c r="D67" s="7">
        <v>244</v>
      </c>
      <c r="E67" s="7">
        <v>226</v>
      </c>
      <c r="F67" s="7">
        <v>99999</v>
      </c>
      <c r="G67" s="9" t="s">
        <v>56</v>
      </c>
      <c r="H67" s="18">
        <f t="shared" si="3"/>
        <v>98.28999999999999</v>
      </c>
      <c r="I67" s="21">
        <v>4.29</v>
      </c>
      <c r="J67" s="21">
        <v>15</v>
      </c>
      <c r="K67" s="21">
        <v>39</v>
      </c>
      <c r="L67" s="21">
        <v>20</v>
      </c>
      <c r="M67" s="21">
        <v>20</v>
      </c>
    </row>
    <row r="68" spans="1:13" ht="38.25" customHeight="1">
      <c r="A68" s="7">
        <v>914</v>
      </c>
      <c r="B68" s="51" t="s">
        <v>65</v>
      </c>
      <c r="C68" s="51" t="s">
        <v>75</v>
      </c>
      <c r="D68" s="7">
        <v>244</v>
      </c>
      <c r="E68" s="7">
        <v>310</v>
      </c>
      <c r="F68" s="7">
        <v>99999</v>
      </c>
      <c r="G68" s="9" t="s">
        <v>86</v>
      </c>
      <c r="H68" s="18">
        <f t="shared" si="3"/>
        <v>12</v>
      </c>
      <c r="I68" s="21">
        <v>12</v>
      </c>
      <c r="J68" s="21">
        <v>0</v>
      </c>
      <c r="K68" s="21">
        <v>0</v>
      </c>
      <c r="L68" s="21">
        <v>0</v>
      </c>
      <c r="M68" s="21">
        <v>0</v>
      </c>
    </row>
    <row r="69" spans="1:13" ht="37.5">
      <c r="A69" s="7">
        <v>914</v>
      </c>
      <c r="B69" s="51" t="s">
        <v>65</v>
      </c>
      <c r="C69" s="51" t="s">
        <v>75</v>
      </c>
      <c r="D69" s="7">
        <v>244</v>
      </c>
      <c r="E69" s="7">
        <v>340</v>
      </c>
      <c r="F69" s="7">
        <v>99999</v>
      </c>
      <c r="G69" s="9" t="s">
        <v>54</v>
      </c>
      <c r="H69" s="18">
        <f t="shared" si="3"/>
        <v>113.43</v>
      </c>
      <c r="I69" s="21">
        <v>21.9</v>
      </c>
      <c r="J69" s="21">
        <v>31.89</v>
      </c>
      <c r="K69" s="21">
        <v>19.87</v>
      </c>
      <c r="L69" s="21">
        <v>10.87</v>
      </c>
      <c r="M69" s="21">
        <v>28.9</v>
      </c>
    </row>
  </sheetData>
  <sheetProtection/>
  <mergeCells count="7">
    <mergeCell ref="A50:G50"/>
    <mergeCell ref="A1:K1"/>
    <mergeCell ref="A5:G5"/>
    <mergeCell ref="A6:G6"/>
    <mergeCell ref="A7:G7"/>
    <mergeCell ref="A33:G33"/>
    <mergeCell ref="A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Гришаева</cp:lastModifiedBy>
  <cp:lastPrinted>2015-11-11T08:35:35Z</cp:lastPrinted>
  <dcterms:created xsi:type="dcterms:W3CDTF">2013-10-07T11:55:39Z</dcterms:created>
  <dcterms:modified xsi:type="dcterms:W3CDTF">2015-11-11T11:19:42Z</dcterms:modified>
  <cp:category/>
  <cp:version/>
  <cp:contentType/>
  <cp:contentStatus/>
</cp:coreProperties>
</file>