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20" windowHeight="7560" activeTab="0"/>
  </bookViews>
  <sheets>
    <sheet name="Раздел 3" sheetId="1" r:id="rId1"/>
    <sheet name="Раздел 4" sheetId="2" r:id="rId2"/>
  </sheets>
  <definedNames>
    <definedName name="_xlnm.Print_Titles" localSheetId="1">'Раздел 4'!$3:$4</definedName>
    <definedName name="_xlnm.Print_Area" localSheetId="0">'Раздел 3'!$A$1:$Q$61</definedName>
  </definedNames>
  <calcPr fullCalcOnLoad="1"/>
</workbook>
</file>

<file path=xl/sharedStrings.xml><?xml version="1.0" encoding="utf-8"?>
<sst xmlns="http://schemas.openxmlformats.org/spreadsheetml/2006/main" count="298" uniqueCount="100">
  <si>
    <t>3. Перечень программных мероприятий</t>
  </si>
  <si>
    <t xml:space="preserve">Объемы и источники    </t>
  </si>
  <si>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</si>
  <si>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</si>
  <si>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</si>
  <si>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</si>
  <si>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</si>
  <si>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</si>
  <si>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</si>
  <si>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 xml:space="preserve">Показатели (индикаторы) результативности выполнения программных мероприятий   </t>
  </si>
  <si>
    <t>Исполнители программных мероприятий</t>
  </si>
  <si>
    <t>Цель, задачи, программные  мероприятия</t>
  </si>
  <si>
    <t>№ п/п</t>
  </si>
  <si>
    <t>Срок выполнения (квартал,год)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</si>
  <si>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</si>
  <si>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</si>
  <si>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</si>
  <si>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</si>
  <si>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</si>
  <si>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</si>
  <si>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1.2</t>
  </si>
  <si>
    <t xml:space="preserve">Осуществление переданных федеральных полномочий по государственной регистрации актов гражданского состояния </t>
  </si>
  <si>
    <t>Администрация ЗАТО Видяево</t>
  </si>
  <si>
    <t>Администрация ЗАТО Видяево (Специалист ЗАГС)</t>
  </si>
  <si>
    <t>1.3</t>
  </si>
  <si>
    <t xml:space="preserve">Администрация ЗАТО Видяево </t>
  </si>
  <si>
    <t>1.4</t>
  </si>
  <si>
    <t>Осуществление переданных федеральных полномочий по осуществелению первичного воинского учета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</si>
  <si>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</si>
  <si>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1.5</t>
  </si>
  <si>
    <t>1.6</t>
  </si>
  <si>
    <t>Итого по задаче 1</t>
  </si>
  <si>
    <t xml:space="preserve">Всего по программе: </t>
  </si>
  <si>
    <t xml:space="preserve">в том числе за счет: </t>
  </si>
  <si>
    <t xml:space="preserve">средств областного бюджета: </t>
  </si>
  <si>
    <t xml:space="preserve">Всего,тыс. руб. </t>
  </si>
  <si>
    <t xml:space="preserve">средств бюджета муниципального образования ЗАТО Видяево: </t>
  </si>
  <si>
    <t>2014 год</t>
  </si>
  <si>
    <t>2015 год</t>
  </si>
  <si>
    <r>
      <t>2016 год</t>
    </r>
    <r>
      <rPr>
        <b/>
        <sz val="14"/>
        <color indexed="56"/>
        <rFont val="Times New Roman"/>
        <family val="1"/>
      </rPr>
      <t xml:space="preserve"> </t>
    </r>
  </si>
  <si>
    <t>Региональные коды целей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</si>
  <si>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</si>
  <si>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</si>
  <si>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</si>
  <si>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>211 01</t>
  </si>
  <si>
    <t>213 01</t>
  </si>
  <si>
    <t>КОСГУ</t>
  </si>
  <si>
    <t>Глава</t>
  </si>
  <si>
    <t>Раздел, подраздел</t>
  </si>
  <si>
    <t>Целевая статья</t>
  </si>
  <si>
    <t>Вид</t>
  </si>
  <si>
    <t>Прочие расходы</t>
  </si>
  <si>
    <t>0113</t>
  </si>
  <si>
    <t>Увеличение стоимости материальных запасов</t>
  </si>
  <si>
    <t>0104</t>
  </si>
  <si>
    <t>Прочие работы, услуги</t>
  </si>
  <si>
    <t>0203</t>
  </si>
  <si>
    <t>Услуги связи</t>
  </si>
  <si>
    <t>Транспортные услуги</t>
  </si>
  <si>
    <t>0304</t>
  </si>
  <si>
    <t>4. Обоснование потребности в необходимых ресурсах</t>
  </si>
  <si>
    <t xml:space="preserve">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</si>
  <si>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0505</t>
  </si>
  <si>
    <t>Субсидии бюджетным и автономным МУ на  коммунальные расходы и содержание административных зданий</t>
  </si>
  <si>
    <t>1004</t>
  </si>
  <si>
    <t>0412</t>
  </si>
  <si>
    <t>0020409</t>
  </si>
  <si>
    <t>83 3 0601</t>
  </si>
  <si>
    <t>83 3 0401</t>
  </si>
  <si>
    <t>83 3 0603</t>
  </si>
  <si>
    <t>83 3 2023</t>
  </si>
  <si>
    <t>83 3 5118</t>
  </si>
  <si>
    <t>83 3 7554</t>
  </si>
  <si>
    <t>83 3 7555</t>
  </si>
  <si>
    <t>83 3 7556</t>
  </si>
  <si>
    <t xml:space="preserve">Реализация Закона Мурманской области «Об административных комиссиях» </t>
  </si>
  <si>
    <t>Реализация Закона Мурманской области «О комиссиях по делам несовершеннолетних и защите их прав в Мурманской области»</t>
  </si>
  <si>
    <t>83 3 2999</t>
  </si>
  <si>
    <t>83 3 5930</t>
  </si>
  <si>
    <t xml:space="preserve">средств федерального бюджета: </t>
  </si>
  <si>
    <t>Реализация Закона Мурманской области «Об административных правонарушениях»</t>
  </si>
  <si>
    <t>Всего по ВЦП</t>
  </si>
  <si>
    <t>833 0821</t>
  </si>
  <si>
    <t>83 3 0821</t>
  </si>
  <si>
    <t>83 3 0840</t>
  </si>
  <si>
    <t>Увеличение стоимости основных средств</t>
  </si>
  <si>
    <t>Администрация ЗАТО Видяево (Специалист ВУС)</t>
  </si>
  <si>
    <t>Администрация ЗАТО Видяево (Специалист по административной комиссии)</t>
  </si>
  <si>
    <t>Администрация ЗАТО Видяево (Специалист КДН и ЗП)</t>
  </si>
  <si>
    <t>2017 год</t>
  </si>
  <si>
    <r>
      <t>2018 год</t>
    </r>
    <r>
      <rPr>
        <b/>
        <sz val="14"/>
        <color indexed="56"/>
        <rFont val="Times New Roman"/>
        <family val="1"/>
      </rPr>
      <t xml:space="preserve"> </t>
    </r>
  </si>
  <si>
    <t>83 3 1306</t>
  </si>
  <si>
    <t>0105</t>
  </si>
  <si>
    <t>83 3 5120</t>
  </si>
  <si>
    <t>0107</t>
  </si>
  <si>
    <t>2014-2018</t>
  </si>
  <si>
    <t>Осуществление полномочий по составлению списков в кандидатов в присяжные заседатели федеральных судов юрисдикции РФ</t>
  </si>
  <si>
    <t xml:space="preserve">Приложение № 2 
к изменениям в муниципальную программу
«Эффективное муниципальное управление» 
</t>
  </si>
  <si>
    <t>1.7</t>
  </si>
  <si>
    <t>1.8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</si>
</sst>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64" fontId="8" fillId="0" borderId="15" xfId="53" applyNumberFormat="1" applyFont="1" applyFill="1" applyBorder="1" applyAlignment="1">
      <alignment horizontal="center" vertical="center"/>
      <protection/>
    </xf>
    <xf numFmtId="164" fontId="8" fillId="0" borderId="0" xfId="53" applyNumberFormat="1" applyFont="1" applyFill="1" applyBorder="1" applyAlignment="1">
      <alignment horizontal="center" vertical="center"/>
      <protection/>
    </xf>
    <xf numFmtId="164" fontId="8" fillId="0" borderId="10" xfId="53" applyNumberFormat="1" applyFont="1" applyFill="1" applyBorder="1" applyAlignment="1">
      <alignment horizontal="center" vertical="center"/>
      <protection/>
    </xf>
    <xf numFmtId="164" fontId="3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6" xfId="0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_11_ДП_св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view="pageBreakPreview" zoomScale="80" zoomScaleNormal="74" zoomScaleSheetLayoutView="80" zoomScalePageLayoutView="0" workbookViewId="0" topLeftCell="A18">
      <selection activeCell="K37" sqref="K37:K41"/>
    </sheetView>
  </sheetViews>
  <sheetFormatPr defaultColWidth="9.140625" defaultRowHeight="15"/>
  <cols>
    <col min="1" max="1" width="5.00390625" style="2" customWidth="1"/>
    <col min="2" max="2" width="27.28125" style="2" customWidth="1"/>
    <col min="3" max="3" width="11.7109375" style="2" customWidth="1"/>
    <col min="4" max="4" width="9.140625" style="2" customWidth="1"/>
    <col min="5" max="5" width="13.7109375" style="2" customWidth="1"/>
    <col min="6" max="6" width="11.140625" style="2" customWidth="1"/>
    <col min="7" max="7" width="11.57421875" style="2" customWidth="1"/>
    <col min="8" max="8" width="11.8515625" style="2" customWidth="1"/>
    <col min="9" max="9" width="11.421875" style="2" customWidth="1"/>
    <col min="10" max="10" width="11.140625" style="2" customWidth="1"/>
    <col min="11" max="11" width="30.00390625" style="2" customWidth="1"/>
    <col min="12" max="16" width="9.140625" style="2" customWidth="1"/>
    <col min="17" max="18" width="21.8515625" style="2" customWidth="1"/>
    <col min="19" max="16384" width="9.140625" style="2" customWidth="1"/>
  </cols>
  <sheetData>
    <row r="1" spans="1:17" ht="18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60" t="s">
        <v>97</v>
      </c>
      <c r="N1" s="61"/>
      <c r="O1" s="61"/>
      <c r="P1" s="61"/>
      <c r="Q1" s="61"/>
    </row>
    <row r="2" spans="1:17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61"/>
      <c r="N2" s="61"/>
      <c r="O2" s="61"/>
      <c r="P2" s="61"/>
      <c r="Q2" s="61"/>
    </row>
    <row r="3" spans="1:17" ht="18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61"/>
      <c r="N3" s="61"/>
      <c r="O3" s="61"/>
      <c r="P3" s="61"/>
      <c r="Q3" s="61"/>
    </row>
    <row r="4" spans="1:17" ht="18.7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8.75" customHeight="1" thickBot="1">
      <c r="A5" s="50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21.75" customHeight="1">
      <c r="A6" s="76" t="s">
        <v>12</v>
      </c>
      <c r="B6" s="77" t="s">
        <v>11</v>
      </c>
      <c r="C6" s="77" t="s">
        <v>13</v>
      </c>
      <c r="D6" s="77" t="s">
        <v>1</v>
      </c>
      <c r="E6" s="77"/>
      <c r="F6" s="77"/>
      <c r="G6" s="77"/>
      <c r="H6" s="77"/>
      <c r="I6" s="77"/>
      <c r="J6" s="77"/>
      <c r="K6" s="77" t="s">
        <v>9</v>
      </c>
      <c r="L6" s="77"/>
      <c r="M6" s="77"/>
      <c r="N6" s="77"/>
      <c r="O6" s="77"/>
      <c r="P6" s="77"/>
      <c r="Q6" s="78" t="s">
        <v>10</v>
      </c>
    </row>
    <row r="7" spans="1:20" ht="28.5" customHeight="1">
      <c r="A7" s="79"/>
      <c r="B7" s="51"/>
      <c r="C7" s="51"/>
      <c r="D7" s="51" t="s">
        <v>2</v>
      </c>
      <c r="E7" s="51"/>
      <c r="F7" s="48">
        <v>2014</v>
      </c>
      <c r="G7" s="48">
        <v>2015</v>
      </c>
      <c r="H7" s="48">
        <v>2016</v>
      </c>
      <c r="I7" s="48">
        <v>2017</v>
      </c>
      <c r="J7" s="48">
        <v>2018</v>
      </c>
      <c r="K7" s="51" t="s">
        <v>4</v>
      </c>
      <c r="L7" s="48">
        <v>2014</v>
      </c>
      <c r="M7" s="48">
        <v>2015</v>
      </c>
      <c r="N7" s="48">
        <v>2016</v>
      </c>
      <c r="O7" s="48">
        <v>2017</v>
      </c>
      <c r="P7" s="48">
        <v>2018</v>
      </c>
      <c r="Q7" s="52"/>
      <c r="T7" s="1"/>
    </row>
    <row r="8" spans="1:20" ht="48" customHeight="1">
      <c r="A8" s="79"/>
      <c r="B8" s="51"/>
      <c r="C8" s="51"/>
      <c r="D8" s="51"/>
      <c r="E8" s="51"/>
      <c r="F8" s="48" t="s">
        <v>3</v>
      </c>
      <c r="G8" s="48" t="s">
        <v>3</v>
      </c>
      <c r="H8" s="48" t="s">
        <v>3</v>
      </c>
      <c r="I8" s="48" t="s">
        <v>3</v>
      </c>
      <c r="J8" s="48" t="s">
        <v>3</v>
      </c>
      <c r="K8" s="51"/>
      <c r="L8" s="48" t="s">
        <v>3</v>
      </c>
      <c r="M8" s="48" t="s">
        <v>3</v>
      </c>
      <c r="N8" s="48" t="s">
        <v>3</v>
      </c>
      <c r="O8" s="48" t="s">
        <v>3</v>
      </c>
      <c r="P8" s="48" t="s">
        <v>3</v>
      </c>
      <c r="Q8" s="52"/>
      <c r="T8" s="1"/>
    </row>
    <row r="9" spans="1:17" ht="42" customHeight="1">
      <c r="A9" s="80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7</v>
      </c>
      <c r="J9" s="48">
        <v>8</v>
      </c>
      <c r="K9" s="48">
        <v>9</v>
      </c>
      <c r="L9" s="48">
        <v>10</v>
      </c>
      <c r="M9" s="48">
        <v>11</v>
      </c>
      <c r="N9" s="48">
        <v>12</v>
      </c>
      <c r="O9" s="48">
        <v>13</v>
      </c>
      <c r="P9" s="48">
        <v>14</v>
      </c>
      <c r="Q9" s="49">
        <v>15</v>
      </c>
    </row>
    <row r="10" spans="1:17" ht="48" customHeight="1">
      <c r="A10" s="79" t="s">
        <v>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7" ht="39" customHeight="1">
      <c r="A11" s="25">
        <v>1</v>
      </c>
      <c r="B11" s="51" t="s">
        <v>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ht="42.75" customHeight="1">
      <c r="A12" s="57" t="s">
        <v>8</v>
      </c>
      <c r="B12" s="73" t="s">
        <v>61</v>
      </c>
      <c r="C12" s="51" t="s">
        <v>95</v>
      </c>
      <c r="D12" s="3" t="s">
        <v>14</v>
      </c>
      <c r="E12" s="11">
        <f>SUM(F12:J12)</f>
        <v>117518.13100000002</v>
      </c>
      <c r="F12" s="11">
        <f>F14+F15</f>
        <v>23572.151000000005</v>
      </c>
      <c r="G12" s="11">
        <f>G14+G15</f>
        <v>23501.79</v>
      </c>
      <c r="H12" s="11">
        <f>H14+H15</f>
        <v>23254.74</v>
      </c>
      <c r="I12" s="11">
        <f>I14+I15</f>
        <v>23819.74</v>
      </c>
      <c r="J12" s="11">
        <f>J14+J15</f>
        <v>23369.710000000003</v>
      </c>
      <c r="K12" s="73" t="s">
        <v>18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2" t="s">
        <v>22</v>
      </c>
    </row>
    <row r="13" spans="1:17" ht="75" customHeight="1">
      <c r="A13" s="57"/>
      <c r="B13" s="73"/>
      <c r="C13" s="51"/>
      <c r="D13" s="3" t="s">
        <v>5</v>
      </c>
      <c r="E13" s="11"/>
      <c r="F13" s="11"/>
      <c r="G13" s="11"/>
      <c r="H13" s="11"/>
      <c r="I13" s="11"/>
      <c r="J13" s="11"/>
      <c r="K13" s="73"/>
      <c r="L13" s="51"/>
      <c r="M13" s="51"/>
      <c r="N13" s="51"/>
      <c r="O13" s="51"/>
      <c r="P13" s="51"/>
      <c r="Q13" s="52"/>
    </row>
    <row r="14" spans="1:17" ht="30" customHeight="1">
      <c r="A14" s="57"/>
      <c r="B14" s="73"/>
      <c r="C14" s="51"/>
      <c r="D14" s="3" t="s">
        <v>15</v>
      </c>
      <c r="E14" s="11">
        <f>SUM(F14:J14)</f>
        <v>117518.13100000002</v>
      </c>
      <c r="F14" s="11">
        <f>'Раздел 4'!I7</f>
        <v>23572.151000000005</v>
      </c>
      <c r="G14" s="11">
        <f>'Раздел 4'!J7</f>
        <v>23501.79</v>
      </c>
      <c r="H14" s="11">
        <f>'Раздел 4'!K7</f>
        <v>23254.74</v>
      </c>
      <c r="I14" s="11">
        <f>'Раздел 4'!L7</f>
        <v>23819.74</v>
      </c>
      <c r="J14" s="11">
        <f>'Раздел 4'!M7</f>
        <v>23369.710000000003</v>
      </c>
      <c r="K14" s="73" t="s">
        <v>19</v>
      </c>
      <c r="L14" s="51">
        <v>100</v>
      </c>
      <c r="M14" s="51">
        <v>100</v>
      </c>
      <c r="N14" s="51">
        <v>100</v>
      </c>
      <c r="O14" s="51">
        <v>100</v>
      </c>
      <c r="P14" s="51">
        <v>100</v>
      </c>
      <c r="Q14" s="52"/>
    </row>
    <row r="15" spans="1:17" ht="30" customHeight="1">
      <c r="A15" s="57"/>
      <c r="B15" s="73"/>
      <c r="C15" s="51"/>
      <c r="D15" s="3" t="s">
        <v>16</v>
      </c>
      <c r="E15" s="11">
        <f>SUM(F15:H15)</f>
        <v>0</v>
      </c>
      <c r="F15" s="11"/>
      <c r="G15" s="11"/>
      <c r="H15" s="11"/>
      <c r="I15" s="11"/>
      <c r="J15" s="11"/>
      <c r="K15" s="73"/>
      <c r="L15" s="51"/>
      <c r="M15" s="51"/>
      <c r="N15" s="51"/>
      <c r="O15" s="51"/>
      <c r="P15" s="51"/>
      <c r="Q15" s="52"/>
    </row>
    <row r="16" spans="1:17" ht="99.75" customHeight="1">
      <c r="A16" s="57"/>
      <c r="B16" s="73"/>
      <c r="C16" s="51"/>
      <c r="D16" s="3" t="s">
        <v>17</v>
      </c>
      <c r="E16" s="11">
        <f>SUM(F16:H16)</f>
        <v>0</v>
      </c>
      <c r="F16" s="11"/>
      <c r="G16" s="11"/>
      <c r="H16" s="11"/>
      <c r="I16" s="11"/>
      <c r="J16" s="11"/>
      <c r="K16" s="73"/>
      <c r="L16" s="51"/>
      <c r="M16" s="51"/>
      <c r="N16" s="51"/>
      <c r="O16" s="51"/>
      <c r="P16" s="51"/>
      <c r="Q16" s="52"/>
    </row>
    <row r="17" spans="1:17" ht="30" customHeight="1">
      <c r="A17" s="57" t="s">
        <v>20</v>
      </c>
      <c r="B17" s="73" t="s">
        <v>21</v>
      </c>
      <c r="C17" s="51" t="s">
        <v>95</v>
      </c>
      <c r="D17" s="3" t="s">
        <v>14</v>
      </c>
      <c r="E17" s="11">
        <f>SUM(F17:J17)</f>
        <v>3566.92</v>
      </c>
      <c r="F17" s="11">
        <f>SUM(F19:F21)</f>
        <v>815.8299999999999</v>
      </c>
      <c r="G17" s="11">
        <f>SUM(G19:G21)</f>
        <v>691.09</v>
      </c>
      <c r="H17" s="11">
        <f>SUM(H19:H21)</f>
        <v>653.4000000000001</v>
      </c>
      <c r="I17" s="11">
        <f>SUM(I19:I21)</f>
        <v>703.3</v>
      </c>
      <c r="J17" s="11">
        <f>SUM(J19:J21)</f>
        <v>703.3</v>
      </c>
      <c r="K17" s="73" t="s">
        <v>19</v>
      </c>
      <c r="L17" s="51">
        <v>100</v>
      </c>
      <c r="M17" s="51">
        <v>100</v>
      </c>
      <c r="N17" s="51">
        <v>100</v>
      </c>
      <c r="O17" s="51">
        <v>100</v>
      </c>
      <c r="P17" s="51">
        <v>100</v>
      </c>
      <c r="Q17" s="52" t="s">
        <v>23</v>
      </c>
    </row>
    <row r="18" spans="1:17" ht="48" customHeight="1">
      <c r="A18" s="57"/>
      <c r="B18" s="73"/>
      <c r="C18" s="51"/>
      <c r="D18" s="3" t="s">
        <v>5</v>
      </c>
      <c r="E18" s="11"/>
      <c r="F18" s="11"/>
      <c r="G18" s="11"/>
      <c r="H18" s="11"/>
      <c r="I18" s="11"/>
      <c r="J18" s="11"/>
      <c r="K18" s="73"/>
      <c r="L18" s="51"/>
      <c r="M18" s="51"/>
      <c r="N18" s="51"/>
      <c r="O18" s="51"/>
      <c r="P18" s="51"/>
      <c r="Q18" s="52"/>
    </row>
    <row r="19" spans="1:17" ht="30" customHeight="1">
      <c r="A19" s="57"/>
      <c r="B19" s="73"/>
      <c r="C19" s="51"/>
      <c r="D19" s="3" t="s">
        <v>15</v>
      </c>
      <c r="E19" s="11">
        <f>SUM(F19:H19)</f>
        <v>0</v>
      </c>
      <c r="F19" s="11"/>
      <c r="G19" s="11"/>
      <c r="H19" s="11"/>
      <c r="I19" s="11"/>
      <c r="J19" s="11"/>
      <c r="K19" s="73"/>
      <c r="L19" s="51"/>
      <c r="M19" s="51"/>
      <c r="N19" s="51"/>
      <c r="O19" s="51"/>
      <c r="P19" s="51"/>
      <c r="Q19" s="52"/>
    </row>
    <row r="20" spans="1:17" ht="30" customHeight="1">
      <c r="A20" s="57"/>
      <c r="B20" s="73"/>
      <c r="C20" s="51"/>
      <c r="D20" s="3" t="s">
        <v>16</v>
      </c>
      <c r="E20" s="11">
        <f>SUM(F20:H20)</f>
        <v>0</v>
      </c>
      <c r="F20" s="11"/>
      <c r="G20" s="11"/>
      <c r="H20" s="11"/>
      <c r="I20" s="11"/>
      <c r="J20" s="11"/>
      <c r="K20" s="73"/>
      <c r="L20" s="51"/>
      <c r="M20" s="51"/>
      <c r="N20" s="51"/>
      <c r="O20" s="51"/>
      <c r="P20" s="51"/>
      <c r="Q20" s="52"/>
    </row>
    <row r="21" spans="1:17" ht="30" customHeight="1">
      <c r="A21" s="57"/>
      <c r="B21" s="73"/>
      <c r="C21" s="51"/>
      <c r="D21" s="3" t="s">
        <v>17</v>
      </c>
      <c r="E21" s="11">
        <f>SUM(F21:J21)</f>
        <v>3566.92</v>
      </c>
      <c r="F21" s="11">
        <f>'Раздел 4'!I40</f>
        <v>815.8299999999999</v>
      </c>
      <c r="G21" s="11">
        <f>'Раздел 4'!J40</f>
        <v>691.09</v>
      </c>
      <c r="H21" s="11">
        <f>'Раздел 4'!K40</f>
        <v>653.4000000000001</v>
      </c>
      <c r="I21" s="11">
        <f>'Раздел 4'!L40</f>
        <v>703.3</v>
      </c>
      <c r="J21" s="11">
        <f>'Раздел 4'!M40</f>
        <v>703.3</v>
      </c>
      <c r="K21" s="73"/>
      <c r="L21" s="51"/>
      <c r="M21" s="51"/>
      <c r="N21" s="51"/>
      <c r="O21" s="51"/>
      <c r="P21" s="51"/>
      <c r="Q21" s="52"/>
    </row>
    <row r="22" spans="1:17" ht="35.25" customHeight="1">
      <c r="A22" s="57" t="s">
        <v>24</v>
      </c>
      <c r="B22" s="73" t="s">
        <v>27</v>
      </c>
      <c r="C22" s="51" t="s">
        <v>95</v>
      </c>
      <c r="D22" s="3" t="s">
        <v>14</v>
      </c>
      <c r="E22" s="11">
        <f>SUM(F22:J22)</f>
        <v>1378.5700000000002</v>
      </c>
      <c r="F22" s="11">
        <f>SUM(F24:F26)</f>
        <v>291.06999999999994</v>
      </c>
      <c r="G22" s="11">
        <f>SUM(G24:G26)</f>
        <v>275.6</v>
      </c>
      <c r="H22" s="11">
        <f>SUM(H24:H26)</f>
        <v>279.1</v>
      </c>
      <c r="I22" s="11">
        <f>SUM(I24:I26)</f>
        <v>266.4</v>
      </c>
      <c r="J22" s="11">
        <f>SUM(J24:J26)</f>
        <v>266.4</v>
      </c>
      <c r="K22" s="73" t="s">
        <v>19</v>
      </c>
      <c r="L22" s="51">
        <v>100</v>
      </c>
      <c r="M22" s="51">
        <v>100</v>
      </c>
      <c r="N22" s="51">
        <v>100</v>
      </c>
      <c r="O22" s="51">
        <v>100</v>
      </c>
      <c r="P22" s="51">
        <v>100</v>
      </c>
      <c r="Q22" s="52" t="s">
        <v>86</v>
      </c>
    </row>
    <row r="23" spans="1:17" ht="40.5" customHeight="1">
      <c r="A23" s="57"/>
      <c r="B23" s="73"/>
      <c r="C23" s="51"/>
      <c r="D23" s="3" t="s">
        <v>5</v>
      </c>
      <c r="E23" s="11"/>
      <c r="F23" s="11"/>
      <c r="G23" s="11"/>
      <c r="H23" s="11"/>
      <c r="I23" s="11"/>
      <c r="J23" s="11"/>
      <c r="K23" s="73"/>
      <c r="L23" s="51"/>
      <c r="M23" s="51"/>
      <c r="N23" s="51"/>
      <c r="O23" s="51"/>
      <c r="P23" s="51"/>
      <c r="Q23" s="52"/>
    </row>
    <row r="24" spans="1:17" ht="25.5" customHeight="1">
      <c r="A24" s="57"/>
      <c r="B24" s="73"/>
      <c r="C24" s="51"/>
      <c r="D24" s="3" t="s">
        <v>15</v>
      </c>
      <c r="E24" s="11">
        <f>SUM(F24:H24)</f>
        <v>0</v>
      </c>
      <c r="F24" s="11"/>
      <c r="G24" s="11"/>
      <c r="H24" s="11"/>
      <c r="I24" s="11"/>
      <c r="J24" s="11"/>
      <c r="K24" s="73"/>
      <c r="L24" s="51"/>
      <c r="M24" s="51"/>
      <c r="N24" s="51"/>
      <c r="O24" s="51"/>
      <c r="P24" s="51"/>
      <c r="Q24" s="52"/>
    </row>
    <row r="25" spans="1:17" ht="25.5" customHeight="1">
      <c r="A25" s="57"/>
      <c r="B25" s="73"/>
      <c r="C25" s="51"/>
      <c r="D25" s="3" t="s">
        <v>16</v>
      </c>
      <c r="E25" s="11">
        <f>SUM(F25:H25)</f>
        <v>0</v>
      </c>
      <c r="F25" s="11"/>
      <c r="G25" s="11"/>
      <c r="H25" s="11"/>
      <c r="I25" s="11"/>
      <c r="J25" s="11"/>
      <c r="K25" s="73"/>
      <c r="L25" s="51"/>
      <c r="M25" s="51"/>
      <c r="N25" s="51"/>
      <c r="O25" s="51"/>
      <c r="P25" s="51"/>
      <c r="Q25" s="52"/>
    </row>
    <row r="26" spans="1:17" ht="28.5" customHeight="1">
      <c r="A26" s="57"/>
      <c r="B26" s="73"/>
      <c r="C26" s="51"/>
      <c r="D26" s="3" t="s">
        <v>17</v>
      </c>
      <c r="E26" s="11">
        <f>SUM(F26:J26)</f>
        <v>1378.5700000000002</v>
      </c>
      <c r="F26" s="11">
        <f>'Раздел 4'!I33</f>
        <v>291.06999999999994</v>
      </c>
      <c r="G26" s="11">
        <f>'Раздел 4'!J33</f>
        <v>275.6</v>
      </c>
      <c r="H26" s="11">
        <f>'Раздел 4'!K33</f>
        <v>279.1</v>
      </c>
      <c r="I26" s="11">
        <f>'Раздел 4'!L33</f>
        <v>266.4</v>
      </c>
      <c r="J26" s="11">
        <f>'Раздел 4'!M33</f>
        <v>266.4</v>
      </c>
      <c r="K26" s="73"/>
      <c r="L26" s="51"/>
      <c r="M26" s="51"/>
      <c r="N26" s="51"/>
      <c r="O26" s="51"/>
      <c r="P26" s="51"/>
      <c r="Q26" s="52"/>
    </row>
    <row r="27" spans="1:17" ht="25.5" customHeight="1">
      <c r="A27" s="57" t="s">
        <v>26</v>
      </c>
      <c r="B27" s="73" t="s">
        <v>96</v>
      </c>
      <c r="C27" s="51" t="s">
        <v>95</v>
      </c>
      <c r="D27" s="3" t="s">
        <v>14</v>
      </c>
      <c r="E27" s="11">
        <f>SUM(F27:J27)</f>
        <v>5.2</v>
      </c>
      <c r="F27" s="11">
        <f>SUM(F29:F31)</f>
        <v>0</v>
      </c>
      <c r="G27" s="11">
        <f>SUM(G29:G31)</f>
        <v>0</v>
      </c>
      <c r="H27" s="11">
        <f>SUM(H29:H31)</f>
        <v>5.2</v>
      </c>
      <c r="I27" s="11">
        <f>SUM(I29:I31)</f>
        <v>0</v>
      </c>
      <c r="J27" s="11">
        <f>SUM(J29:J31)</f>
        <v>0</v>
      </c>
      <c r="K27" s="73" t="s">
        <v>19</v>
      </c>
      <c r="L27" s="51">
        <v>100</v>
      </c>
      <c r="M27" s="51">
        <v>100</v>
      </c>
      <c r="N27" s="51">
        <v>100</v>
      </c>
      <c r="O27" s="51">
        <v>100</v>
      </c>
      <c r="P27" s="51">
        <v>100</v>
      </c>
      <c r="Q27" s="52" t="s">
        <v>25</v>
      </c>
    </row>
    <row r="28" spans="1:17" ht="32.25" customHeight="1">
      <c r="A28" s="57"/>
      <c r="B28" s="73"/>
      <c r="C28" s="51"/>
      <c r="D28" s="3" t="s">
        <v>5</v>
      </c>
      <c r="E28" s="11"/>
      <c r="F28" s="11"/>
      <c r="G28" s="11"/>
      <c r="H28" s="11"/>
      <c r="I28" s="11"/>
      <c r="J28" s="11"/>
      <c r="K28" s="73"/>
      <c r="L28" s="51"/>
      <c r="M28" s="51"/>
      <c r="N28" s="51"/>
      <c r="O28" s="51"/>
      <c r="P28" s="51"/>
      <c r="Q28" s="52"/>
    </row>
    <row r="29" spans="1:17" ht="30" customHeight="1">
      <c r="A29" s="57"/>
      <c r="B29" s="73"/>
      <c r="C29" s="51"/>
      <c r="D29" s="3" t="s">
        <v>15</v>
      </c>
      <c r="E29" s="11">
        <f>SUM(F29:H29)</f>
        <v>0</v>
      </c>
      <c r="F29" s="11"/>
      <c r="G29" s="11"/>
      <c r="H29" s="11"/>
      <c r="I29" s="11"/>
      <c r="J29" s="11"/>
      <c r="K29" s="73"/>
      <c r="L29" s="51"/>
      <c r="M29" s="51"/>
      <c r="N29" s="51"/>
      <c r="O29" s="51"/>
      <c r="P29" s="51"/>
      <c r="Q29" s="52"/>
    </row>
    <row r="30" spans="1:17" ht="30" customHeight="1">
      <c r="A30" s="57"/>
      <c r="B30" s="73"/>
      <c r="C30" s="51"/>
      <c r="D30" s="3" t="s">
        <v>16</v>
      </c>
      <c r="E30" s="11">
        <f>SUM(F30:H30)</f>
        <v>0</v>
      </c>
      <c r="F30" s="11"/>
      <c r="G30" s="11"/>
      <c r="H30" s="11"/>
      <c r="I30" s="11"/>
      <c r="J30" s="11"/>
      <c r="K30" s="73"/>
      <c r="L30" s="51"/>
      <c r="M30" s="51"/>
      <c r="N30" s="51"/>
      <c r="O30" s="51"/>
      <c r="P30" s="51"/>
      <c r="Q30" s="52"/>
    </row>
    <row r="31" spans="1:17" ht="30.75" customHeight="1">
      <c r="A31" s="57"/>
      <c r="B31" s="73"/>
      <c r="C31" s="51"/>
      <c r="D31" s="3" t="s">
        <v>17</v>
      </c>
      <c r="E31" s="11">
        <f>SUM(F31:J31)</f>
        <v>5.2</v>
      </c>
      <c r="F31" s="11">
        <f>'Раздел 4'!I38</f>
        <v>0</v>
      </c>
      <c r="G31" s="11">
        <f>'Раздел 4'!J38</f>
        <v>0</v>
      </c>
      <c r="H31" s="11">
        <v>5.2</v>
      </c>
      <c r="I31" s="11">
        <f>'Раздел 4'!L38</f>
        <v>0</v>
      </c>
      <c r="J31" s="11">
        <f>'Раздел 4'!M38</f>
        <v>0</v>
      </c>
      <c r="K31" s="73"/>
      <c r="L31" s="51"/>
      <c r="M31" s="51"/>
      <c r="N31" s="51"/>
      <c r="O31" s="51"/>
      <c r="P31" s="51"/>
      <c r="Q31" s="52"/>
    </row>
    <row r="32" spans="1:17" ht="32.25" customHeight="1">
      <c r="A32" s="57" t="s">
        <v>29</v>
      </c>
      <c r="B32" s="73" t="s">
        <v>75</v>
      </c>
      <c r="C32" s="51" t="s">
        <v>95</v>
      </c>
      <c r="D32" s="3" t="s">
        <v>14</v>
      </c>
      <c r="E32" s="11">
        <f>SUM(F32:J32)</f>
        <v>470.6</v>
      </c>
      <c r="F32" s="11">
        <v>170.6</v>
      </c>
      <c r="G32" s="11">
        <f>SUM(G34:G36)</f>
        <v>75</v>
      </c>
      <c r="H32" s="11">
        <f>SUM(H34:H36)</f>
        <v>75</v>
      </c>
      <c r="I32" s="11">
        <f>SUM(I34:I36)</f>
        <v>75</v>
      </c>
      <c r="J32" s="11">
        <f>SUM(J34:J36)</f>
        <v>75</v>
      </c>
      <c r="K32" s="73" t="s">
        <v>19</v>
      </c>
      <c r="L32" s="51">
        <v>100</v>
      </c>
      <c r="M32" s="51">
        <v>100</v>
      </c>
      <c r="N32" s="51">
        <v>100</v>
      </c>
      <c r="O32" s="51">
        <v>100</v>
      </c>
      <c r="P32" s="51">
        <v>100</v>
      </c>
      <c r="Q32" s="52" t="s">
        <v>87</v>
      </c>
    </row>
    <row r="33" spans="1:17" ht="117.75" customHeight="1">
      <c r="A33" s="57"/>
      <c r="B33" s="73"/>
      <c r="C33" s="51"/>
      <c r="D33" s="3" t="s">
        <v>5</v>
      </c>
      <c r="E33" s="11"/>
      <c r="F33" s="11"/>
      <c r="G33" s="11"/>
      <c r="H33" s="11"/>
      <c r="I33" s="11"/>
      <c r="J33" s="11"/>
      <c r="K33" s="73"/>
      <c r="L33" s="51"/>
      <c r="M33" s="51"/>
      <c r="N33" s="51"/>
      <c r="O33" s="51"/>
      <c r="P33" s="51"/>
      <c r="Q33" s="52"/>
    </row>
    <row r="34" spans="1:17" ht="30" customHeight="1" hidden="1">
      <c r="A34" s="57"/>
      <c r="B34" s="73"/>
      <c r="C34" s="51"/>
      <c r="D34" s="3" t="s">
        <v>15</v>
      </c>
      <c r="E34" s="11">
        <f>SUM(F34:H34)</f>
        <v>0</v>
      </c>
      <c r="F34" s="11"/>
      <c r="G34" s="11"/>
      <c r="H34" s="11"/>
      <c r="I34" s="11"/>
      <c r="J34" s="11"/>
      <c r="K34" s="73"/>
      <c r="L34" s="51"/>
      <c r="M34" s="51"/>
      <c r="N34" s="51"/>
      <c r="O34" s="51"/>
      <c r="P34" s="51"/>
      <c r="Q34" s="52"/>
    </row>
    <row r="35" spans="1:17" ht="30" customHeight="1" hidden="1">
      <c r="A35" s="57"/>
      <c r="B35" s="73"/>
      <c r="C35" s="51"/>
      <c r="D35" s="3" t="s">
        <v>16</v>
      </c>
      <c r="E35" s="11">
        <f>SUM(F35:J35)</f>
        <v>470.59000000000003</v>
      </c>
      <c r="F35" s="11">
        <f>'Раздел 4'!I52</f>
        <v>170.59</v>
      </c>
      <c r="G35" s="11">
        <f>'Раздел 4'!J52</f>
        <v>75</v>
      </c>
      <c r="H35" s="11">
        <f>'Раздел 4'!K52</f>
        <v>75</v>
      </c>
      <c r="I35" s="11">
        <f>'Раздел 4'!L52</f>
        <v>75</v>
      </c>
      <c r="J35" s="11">
        <f>'Раздел 4'!M52</f>
        <v>75</v>
      </c>
      <c r="K35" s="73"/>
      <c r="L35" s="51"/>
      <c r="M35" s="51"/>
      <c r="N35" s="51"/>
      <c r="O35" s="51"/>
      <c r="P35" s="51"/>
      <c r="Q35" s="52"/>
    </row>
    <row r="36" spans="1:17" ht="30" customHeight="1" hidden="1">
      <c r="A36" s="58"/>
      <c r="B36" s="71"/>
      <c r="C36" s="55"/>
      <c r="D36" s="22" t="s">
        <v>17</v>
      </c>
      <c r="E36" s="23">
        <f>SUM(F36:H36)</f>
        <v>0</v>
      </c>
      <c r="F36" s="23"/>
      <c r="G36" s="23"/>
      <c r="H36" s="23"/>
      <c r="I36" s="23"/>
      <c r="J36" s="23"/>
      <c r="K36" s="71"/>
      <c r="L36" s="55"/>
      <c r="M36" s="55"/>
      <c r="N36" s="55"/>
      <c r="O36" s="55"/>
      <c r="P36" s="55"/>
      <c r="Q36" s="75"/>
    </row>
    <row r="37" spans="1:17" ht="30" customHeight="1" hidden="1">
      <c r="A37" s="96" t="s">
        <v>30</v>
      </c>
      <c r="B37" s="97" t="s">
        <v>76</v>
      </c>
      <c r="C37" s="77" t="s">
        <v>95</v>
      </c>
      <c r="D37" s="98" t="s">
        <v>14</v>
      </c>
      <c r="E37" s="24">
        <f>SUM(F37:J37)</f>
        <v>4376.88</v>
      </c>
      <c r="F37" s="24">
        <f>SUM(F39:F41)</f>
        <v>852.9699999999999</v>
      </c>
      <c r="G37" s="24">
        <f>SUM(G39:G41)</f>
        <v>880.97</v>
      </c>
      <c r="H37" s="24">
        <f>SUM(H39:H41)</f>
        <v>880.97</v>
      </c>
      <c r="I37" s="24">
        <f>SUM(I39:I41)</f>
        <v>880.97</v>
      </c>
      <c r="J37" s="24">
        <f>SUM(J39:J41)</f>
        <v>881</v>
      </c>
      <c r="K37" s="97" t="s">
        <v>19</v>
      </c>
      <c r="L37" s="77">
        <v>100</v>
      </c>
      <c r="M37" s="77">
        <v>100</v>
      </c>
      <c r="N37" s="77">
        <v>100</v>
      </c>
      <c r="O37" s="77">
        <v>100</v>
      </c>
      <c r="P37" s="77">
        <v>100</v>
      </c>
      <c r="Q37" s="78" t="s">
        <v>88</v>
      </c>
    </row>
    <row r="38" spans="1:17" ht="13.5" customHeight="1" hidden="1">
      <c r="A38" s="57"/>
      <c r="B38" s="73"/>
      <c r="C38" s="51"/>
      <c r="D38" s="3" t="s">
        <v>5</v>
      </c>
      <c r="E38" s="11"/>
      <c r="F38" s="11"/>
      <c r="G38" s="11"/>
      <c r="H38" s="11"/>
      <c r="I38" s="11"/>
      <c r="J38" s="11"/>
      <c r="K38" s="73"/>
      <c r="L38" s="51"/>
      <c r="M38" s="51"/>
      <c r="N38" s="51"/>
      <c r="O38" s="51"/>
      <c r="P38" s="51"/>
      <c r="Q38" s="52"/>
    </row>
    <row r="39" spans="1:17" ht="32.25" customHeight="1">
      <c r="A39" s="57"/>
      <c r="B39" s="73"/>
      <c r="C39" s="51"/>
      <c r="D39" s="3" t="s">
        <v>15</v>
      </c>
      <c r="E39" s="11">
        <f>SUM(F39:H39)</f>
        <v>0</v>
      </c>
      <c r="F39" s="11"/>
      <c r="G39" s="11"/>
      <c r="H39" s="11"/>
      <c r="I39" s="11"/>
      <c r="J39" s="11"/>
      <c r="K39" s="73"/>
      <c r="L39" s="51"/>
      <c r="M39" s="51"/>
      <c r="N39" s="51"/>
      <c r="O39" s="51"/>
      <c r="P39" s="51"/>
      <c r="Q39" s="52"/>
    </row>
    <row r="40" spans="1:17" ht="24" customHeight="1">
      <c r="A40" s="57"/>
      <c r="B40" s="73"/>
      <c r="C40" s="51"/>
      <c r="D40" s="3" t="s">
        <v>16</v>
      </c>
      <c r="E40" s="11">
        <f>SUM(F40:J40)</f>
        <v>4376.88</v>
      </c>
      <c r="F40" s="11">
        <f>'Раздел 4'!I58</f>
        <v>852.9699999999999</v>
      </c>
      <c r="G40" s="11">
        <f>'Раздел 4'!J58</f>
        <v>880.97</v>
      </c>
      <c r="H40" s="11">
        <f>'Раздел 4'!K58</f>
        <v>880.97</v>
      </c>
      <c r="I40" s="11">
        <f>'Раздел 4'!L58</f>
        <v>880.97</v>
      </c>
      <c r="J40" s="11">
        <f>'Раздел 4'!M58</f>
        <v>881</v>
      </c>
      <c r="K40" s="73"/>
      <c r="L40" s="51"/>
      <c r="M40" s="51"/>
      <c r="N40" s="51"/>
      <c r="O40" s="51"/>
      <c r="P40" s="51"/>
      <c r="Q40" s="52"/>
    </row>
    <row r="41" spans="1:17" ht="84" customHeight="1" thickBot="1">
      <c r="A41" s="59"/>
      <c r="B41" s="99"/>
      <c r="C41" s="53"/>
      <c r="D41" s="87" t="s">
        <v>17</v>
      </c>
      <c r="E41" s="26">
        <f>SUM(F41:H41)</f>
        <v>0</v>
      </c>
      <c r="F41" s="26"/>
      <c r="G41" s="26"/>
      <c r="H41" s="26"/>
      <c r="I41" s="26"/>
      <c r="J41" s="26"/>
      <c r="K41" s="99"/>
      <c r="L41" s="53"/>
      <c r="M41" s="53"/>
      <c r="N41" s="53"/>
      <c r="O41" s="53"/>
      <c r="P41" s="53"/>
      <c r="Q41" s="54"/>
    </row>
    <row r="42" spans="1:17" ht="26.25" customHeight="1">
      <c r="A42" s="92" t="s">
        <v>98</v>
      </c>
      <c r="B42" s="72" t="s">
        <v>28</v>
      </c>
      <c r="C42" s="56" t="s">
        <v>95</v>
      </c>
      <c r="D42" s="93" t="s">
        <v>14</v>
      </c>
      <c r="E42" s="94">
        <f>SUM(F42:H42)</f>
        <v>0</v>
      </c>
      <c r="F42" s="94">
        <f>SUM(F44:F46)</f>
        <v>0</v>
      </c>
      <c r="G42" s="94">
        <f>SUM(G44:G46)</f>
        <v>0</v>
      </c>
      <c r="H42" s="94">
        <f>SUM(H44:H46)</f>
        <v>0</v>
      </c>
      <c r="I42" s="94"/>
      <c r="J42" s="94"/>
      <c r="K42" s="72" t="s">
        <v>19</v>
      </c>
      <c r="L42" s="56">
        <v>100</v>
      </c>
      <c r="M42" s="56">
        <v>100</v>
      </c>
      <c r="N42" s="56">
        <v>100</v>
      </c>
      <c r="O42" s="56">
        <v>100</v>
      </c>
      <c r="P42" s="56">
        <v>100</v>
      </c>
      <c r="Q42" s="95" t="s">
        <v>25</v>
      </c>
    </row>
    <row r="43" spans="1:17" ht="54" customHeight="1">
      <c r="A43" s="57"/>
      <c r="B43" s="73"/>
      <c r="C43" s="51"/>
      <c r="D43" s="3" t="s">
        <v>5</v>
      </c>
      <c r="E43" s="11"/>
      <c r="F43" s="11"/>
      <c r="G43" s="11"/>
      <c r="H43" s="11"/>
      <c r="I43" s="11"/>
      <c r="J43" s="11"/>
      <c r="K43" s="73"/>
      <c r="L43" s="51"/>
      <c r="M43" s="51"/>
      <c r="N43" s="51"/>
      <c r="O43" s="51"/>
      <c r="P43" s="51"/>
      <c r="Q43" s="52"/>
    </row>
    <row r="44" spans="1:17" ht="30" customHeight="1">
      <c r="A44" s="57"/>
      <c r="B44" s="73"/>
      <c r="C44" s="51"/>
      <c r="D44" s="3" t="s">
        <v>15</v>
      </c>
      <c r="E44" s="11">
        <v>0</v>
      </c>
      <c r="F44" s="11"/>
      <c r="G44" s="11"/>
      <c r="H44" s="11"/>
      <c r="I44" s="11"/>
      <c r="J44" s="11"/>
      <c r="K44" s="73"/>
      <c r="L44" s="51"/>
      <c r="M44" s="51"/>
      <c r="N44" s="51"/>
      <c r="O44" s="51"/>
      <c r="P44" s="51"/>
      <c r="Q44" s="52"/>
    </row>
    <row r="45" spans="1:17" ht="30" customHeight="1">
      <c r="A45" s="57"/>
      <c r="B45" s="73"/>
      <c r="C45" s="51"/>
      <c r="D45" s="3" t="s">
        <v>16</v>
      </c>
      <c r="E45" s="11">
        <f>SUM(F45:H45)</f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73"/>
      <c r="L45" s="51"/>
      <c r="M45" s="51"/>
      <c r="N45" s="51"/>
      <c r="O45" s="51"/>
      <c r="P45" s="51"/>
      <c r="Q45" s="52"/>
    </row>
    <row r="46" spans="1:17" ht="30" customHeight="1">
      <c r="A46" s="57"/>
      <c r="B46" s="73"/>
      <c r="C46" s="51"/>
      <c r="D46" s="3" t="s">
        <v>17</v>
      </c>
      <c r="E46" s="11">
        <f>SUM(F46:H46)</f>
        <v>0</v>
      </c>
      <c r="F46" s="11"/>
      <c r="G46" s="11"/>
      <c r="H46" s="11"/>
      <c r="I46" s="11"/>
      <c r="J46" s="11"/>
      <c r="K46" s="73"/>
      <c r="L46" s="51"/>
      <c r="M46" s="51"/>
      <c r="N46" s="51"/>
      <c r="O46" s="51"/>
      <c r="P46" s="51"/>
      <c r="Q46" s="52"/>
    </row>
    <row r="47" spans="1:17" ht="30" customHeight="1">
      <c r="A47" s="57" t="s">
        <v>99</v>
      </c>
      <c r="B47" s="73" t="s">
        <v>80</v>
      </c>
      <c r="C47" s="51" t="s">
        <v>95</v>
      </c>
      <c r="D47" s="3" t="s">
        <v>14</v>
      </c>
      <c r="E47" s="11">
        <f>SUM(F47:J47)</f>
        <v>30</v>
      </c>
      <c r="F47" s="11">
        <f>SUM(F49:F51)</f>
        <v>6</v>
      </c>
      <c r="G47" s="11">
        <f>SUM(G49:G51)</f>
        <v>6</v>
      </c>
      <c r="H47" s="11">
        <f>SUM(H49:H51)</f>
        <v>6</v>
      </c>
      <c r="I47" s="11">
        <f>SUM(I49:I51)</f>
        <v>6</v>
      </c>
      <c r="J47" s="11">
        <f>SUM(J49:J51)</f>
        <v>6</v>
      </c>
      <c r="K47" s="73" t="s">
        <v>19</v>
      </c>
      <c r="L47" s="51">
        <v>100</v>
      </c>
      <c r="M47" s="51">
        <v>100</v>
      </c>
      <c r="N47" s="51">
        <v>100</v>
      </c>
      <c r="O47" s="51">
        <v>100</v>
      </c>
      <c r="P47" s="51">
        <v>100</v>
      </c>
      <c r="Q47" s="52" t="s">
        <v>25</v>
      </c>
    </row>
    <row r="48" spans="1:17" ht="30" customHeight="1">
      <c r="A48" s="57"/>
      <c r="B48" s="73"/>
      <c r="C48" s="51"/>
      <c r="D48" s="3" t="s">
        <v>5</v>
      </c>
      <c r="E48" s="11"/>
      <c r="F48" s="11"/>
      <c r="G48" s="11"/>
      <c r="H48" s="11"/>
      <c r="I48" s="11"/>
      <c r="J48" s="11"/>
      <c r="K48" s="73"/>
      <c r="L48" s="51"/>
      <c r="M48" s="51"/>
      <c r="N48" s="51"/>
      <c r="O48" s="51"/>
      <c r="P48" s="51"/>
      <c r="Q48" s="52"/>
    </row>
    <row r="49" spans="1:17" ht="24.75" customHeight="1">
      <c r="A49" s="57"/>
      <c r="B49" s="73"/>
      <c r="C49" s="51"/>
      <c r="D49" s="3" t="s">
        <v>15</v>
      </c>
      <c r="E49" s="11">
        <f>SUM(F49:H49)</f>
        <v>0</v>
      </c>
      <c r="F49" s="11"/>
      <c r="G49" s="11"/>
      <c r="H49" s="11"/>
      <c r="I49" s="11"/>
      <c r="J49" s="11"/>
      <c r="K49" s="73"/>
      <c r="L49" s="51"/>
      <c r="M49" s="51"/>
      <c r="N49" s="51"/>
      <c r="O49" s="51"/>
      <c r="P49" s="51"/>
      <c r="Q49" s="52"/>
    </row>
    <row r="50" spans="1:17" ht="21" customHeight="1">
      <c r="A50" s="57"/>
      <c r="B50" s="73"/>
      <c r="C50" s="51"/>
      <c r="D50" s="3" t="s">
        <v>16</v>
      </c>
      <c r="E50" s="11">
        <f>SUM(F50:J50)</f>
        <v>30</v>
      </c>
      <c r="F50" s="11">
        <v>6</v>
      </c>
      <c r="G50" s="11">
        <v>6</v>
      </c>
      <c r="H50" s="11">
        <v>6</v>
      </c>
      <c r="I50" s="11">
        <v>6</v>
      </c>
      <c r="J50" s="11">
        <v>6</v>
      </c>
      <c r="K50" s="73"/>
      <c r="L50" s="51"/>
      <c r="M50" s="51"/>
      <c r="N50" s="51"/>
      <c r="O50" s="51"/>
      <c r="P50" s="51"/>
      <c r="Q50" s="52"/>
    </row>
    <row r="51" spans="1:17" ht="32.25" customHeight="1">
      <c r="A51" s="57"/>
      <c r="B51" s="73"/>
      <c r="C51" s="51"/>
      <c r="D51" s="3" t="s">
        <v>17</v>
      </c>
      <c r="E51" s="11">
        <f>SUM(F51:H51)</f>
        <v>0</v>
      </c>
      <c r="F51" s="11"/>
      <c r="G51" s="11"/>
      <c r="H51" s="11"/>
      <c r="I51" s="11"/>
      <c r="J51" s="11"/>
      <c r="K51" s="73"/>
      <c r="L51" s="51"/>
      <c r="M51" s="51"/>
      <c r="N51" s="51"/>
      <c r="O51" s="51"/>
      <c r="P51" s="51"/>
      <c r="Q51" s="52"/>
    </row>
    <row r="52" spans="1:17" ht="27" customHeight="1">
      <c r="A52" s="81"/>
      <c r="B52" s="82" t="s">
        <v>31</v>
      </c>
      <c r="C52" s="82"/>
      <c r="D52" s="3" t="s">
        <v>14</v>
      </c>
      <c r="E52" s="11">
        <f>SUM(F52:J52)</f>
        <v>127346.29100000003</v>
      </c>
      <c r="F52" s="11">
        <f>SUM(F54:F56)</f>
        <v>25708.611000000008</v>
      </c>
      <c r="G52" s="11">
        <f>SUM(G54:G56)</f>
        <v>25430.45</v>
      </c>
      <c r="H52" s="11">
        <f>SUM(H54:H56)</f>
        <v>25154.410000000003</v>
      </c>
      <c r="I52" s="11">
        <f>SUM(I54:I56)</f>
        <v>25751.410000000003</v>
      </c>
      <c r="J52" s="11">
        <f>SUM(J54:J56)</f>
        <v>25301.410000000003</v>
      </c>
      <c r="K52" s="74"/>
      <c r="L52" s="74"/>
      <c r="M52" s="74"/>
      <c r="N52" s="74"/>
      <c r="O52" s="74"/>
      <c r="P52" s="74"/>
      <c r="Q52" s="83"/>
    </row>
    <row r="53" spans="1:17" ht="27" customHeight="1">
      <c r="A53" s="81"/>
      <c r="B53" s="82"/>
      <c r="C53" s="82"/>
      <c r="D53" s="3" t="s">
        <v>5</v>
      </c>
      <c r="E53" s="11"/>
      <c r="F53" s="11"/>
      <c r="G53" s="11"/>
      <c r="H53" s="11"/>
      <c r="I53" s="11"/>
      <c r="J53" s="11"/>
      <c r="K53" s="74"/>
      <c r="L53" s="74"/>
      <c r="M53" s="74"/>
      <c r="N53" s="74"/>
      <c r="O53" s="74"/>
      <c r="P53" s="74"/>
      <c r="Q53" s="83"/>
    </row>
    <row r="54" spans="1:17" ht="18.75">
      <c r="A54" s="81"/>
      <c r="B54" s="82"/>
      <c r="C54" s="82"/>
      <c r="D54" s="3" t="s">
        <v>15</v>
      </c>
      <c r="E54" s="11">
        <f>SUM(F54:J54)</f>
        <v>117518.13100000002</v>
      </c>
      <c r="F54" s="11">
        <f>F14+F24+F34+F39+F44+F19</f>
        <v>23572.151000000005</v>
      </c>
      <c r="G54" s="11">
        <f>G14+G24+G34+G39+G44+G19</f>
        <v>23501.79</v>
      </c>
      <c r="H54" s="11">
        <f>H14</f>
        <v>23254.74</v>
      </c>
      <c r="I54" s="11">
        <f>I14+I24+I34+I39+I44+I19</f>
        <v>23819.74</v>
      </c>
      <c r="J54" s="11">
        <f>J14+J24+J34+J39+J44+J19</f>
        <v>23369.710000000003</v>
      </c>
      <c r="K54" s="74"/>
      <c r="L54" s="74"/>
      <c r="M54" s="74"/>
      <c r="N54" s="74"/>
      <c r="O54" s="74"/>
      <c r="P54" s="74"/>
      <c r="Q54" s="83"/>
    </row>
    <row r="55" spans="1:17" ht="18.75">
      <c r="A55" s="81"/>
      <c r="B55" s="82"/>
      <c r="C55" s="82"/>
      <c r="D55" s="3" t="s">
        <v>16</v>
      </c>
      <c r="E55" s="11">
        <f>SUM(F55:J55)</f>
        <v>4877.47</v>
      </c>
      <c r="F55" s="11">
        <f>F40+F35+F50</f>
        <v>1029.56</v>
      </c>
      <c r="G55" s="11">
        <f>G40+G35+G50</f>
        <v>961.97</v>
      </c>
      <c r="H55" s="11">
        <f>H40+H35+H50</f>
        <v>961.97</v>
      </c>
      <c r="I55" s="11">
        <f>I40+I35+I50</f>
        <v>961.97</v>
      </c>
      <c r="J55" s="11">
        <f>J40+J35+J50</f>
        <v>962</v>
      </c>
      <c r="K55" s="74"/>
      <c r="L55" s="74"/>
      <c r="M55" s="74"/>
      <c r="N55" s="74"/>
      <c r="O55" s="74"/>
      <c r="P55" s="74"/>
      <c r="Q55" s="83"/>
    </row>
    <row r="56" spans="1:17" ht="18.75">
      <c r="A56" s="81"/>
      <c r="B56" s="82"/>
      <c r="C56" s="82"/>
      <c r="D56" s="3" t="s">
        <v>17</v>
      </c>
      <c r="E56" s="11">
        <f>SUM(F56:J56)</f>
        <v>4950.69</v>
      </c>
      <c r="F56" s="11">
        <f>F26+F21</f>
        <v>1106.8999999999999</v>
      </c>
      <c r="G56" s="11">
        <f>G26+G21</f>
        <v>966.69</v>
      </c>
      <c r="H56" s="11">
        <f>H31+H26+H21</f>
        <v>937.7</v>
      </c>
      <c r="I56" s="11">
        <f>I26+I21</f>
        <v>969.6999999999999</v>
      </c>
      <c r="J56" s="11">
        <f>J26+J21</f>
        <v>969.6999999999999</v>
      </c>
      <c r="K56" s="74"/>
      <c r="L56" s="74"/>
      <c r="M56" s="74"/>
      <c r="N56" s="74"/>
      <c r="O56" s="74"/>
      <c r="P56" s="74"/>
      <c r="Q56" s="83"/>
    </row>
    <row r="57" spans="1:17" ht="18.75">
      <c r="A57" s="81"/>
      <c r="B57" s="91" t="s">
        <v>81</v>
      </c>
      <c r="C57" s="84"/>
      <c r="D57" s="3" t="s">
        <v>14</v>
      </c>
      <c r="E57" s="11">
        <f>SUM(F57:J57)</f>
        <v>127346.29100000003</v>
      </c>
      <c r="F57" s="11">
        <f>SUM(F59:F61)</f>
        <v>25708.611000000008</v>
      </c>
      <c r="G57" s="11">
        <f>SUM(G59:G61)</f>
        <v>25430.45</v>
      </c>
      <c r="H57" s="11">
        <f>SUM(H59:H61)</f>
        <v>25154.410000000003</v>
      </c>
      <c r="I57" s="11">
        <f>SUM(I59:I61)</f>
        <v>25751.410000000003</v>
      </c>
      <c r="J57" s="11">
        <f>SUM(J59:J61)</f>
        <v>25301.410000000003</v>
      </c>
      <c r="K57" s="74"/>
      <c r="L57" s="74"/>
      <c r="M57" s="74"/>
      <c r="N57" s="74"/>
      <c r="O57" s="74"/>
      <c r="P57" s="74"/>
      <c r="Q57" s="83"/>
    </row>
    <row r="58" spans="1:17" ht="18.75">
      <c r="A58" s="81"/>
      <c r="B58" s="84"/>
      <c r="C58" s="84"/>
      <c r="D58" s="3" t="s">
        <v>5</v>
      </c>
      <c r="E58" s="11"/>
      <c r="F58" s="11"/>
      <c r="G58" s="11"/>
      <c r="H58" s="11"/>
      <c r="I58" s="11"/>
      <c r="J58" s="11"/>
      <c r="K58" s="74"/>
      <c r="L58" s="74"/>
      <c r="M58" s="74"/>
      <c r="N58" s="74"/>
      <c r="O58" s="74"/>
      <c r="P58" s="74"/>
      <c r="Q58" s="83"/>
    </row>
    <row r="59" spans="1:17" ht="18.75">
      <c r="A59" s="81"/>
      <c r="B59" s="84"/>
      <c r="C59" s="84"/>
      <c r="D59" s="3" t="s">
        <v>15</v>
      </c>
      <c r="E59" s="11">
        <f>SUM(F59:J59)</f>
        <v>117518.13100000002</v>
      </c>
      <c r="F59" s="11">
        <f>F19+F34+F39+F44+F54+F24</f>
        <v>23572.151000000005</v>
      </c>
      <c r="G59" s="11">
        <f>G19+G34+G39+G44+G54+G24</f>
        <v>23501.79</v>
      </c>
      <c r="H59" s="11">
        <f>H19+H34+H39+H44+H54+H24</f>
        <v>23254.74</v>
      </c>
      <c r="I59" s="11">
        <f>I19+I34+I39+I44+I54+I24</f>
        <v>23819.74</v>
      </c>
      <c r="J59" s="11">
        <f>J19+J34+J39+J44+J54+J24</f>
        <v>23369.710000000003</v>
      </c>
      <c r="K59" s="74"/>
      <c r="L59" s="74"/>
      <c r="M59" s="74"/>
      <c r="N59" s="74"/>
      <c r="O59" s="74"/>
      <c r="P59" s="74"/>
      <c r="Q59" s="83"/>
    </row>
    <row r="60" spans="1:17" ht="18.75">
      <c r="A60" s="81"/>
      <c r="B60" s="84"/>
      <c r="C60" s="84"/>
      <c r="D60" s="3" t="s">
        <v>16</v>
      </c>
      <c r="E60" s="11">
        <f>SUM(F60:J60)</f>
        <v>4877.47</v>
      </c>
      <c r="F60" s="11">
        <f>F40+F35+F50</f>
        <v>1029.56</v>
      </c>
      <c r="G60" s="11">
        <f>G40+G35+G50</f>
        <v>961.97</v>
      </c>
      <c r="H60" s="11">
        <f>H40+H35+H50</f>
        <v>961.97</v>
      </c>
      <c r="I60" s="11">
        <f>I40+I35+I50</f>
        <v>961.97</v>
      </c>
      <c r="J60" s="11">
        <f>J40+J35+J50</f>
        <v>962</v>
      </c>
      <c r="K60" s="74"/>
      <c r="L60" s="74"/>
      <c r="M60" s="74"/>
      <c r="N60" s="74"/>
      <c r="O60" s="74"/>
      <c r="P60" s="74"/>
      <c r="Q60" s="83"/>
    </row>
    <row r="61" spans="1:17" ht="19.5" thickBot="1">
      <c r="A61" s="85"/>
      <c r="B61" s="86"/>
      <c r="C61" s="86"/>
      <c r="D61" s="87" t="s">
        <v>17</v>
      </c>
      <c r="E61" s="26">
        <f>SUM(F61:J61)</f>
        <v>4950.69</v>
      </c>
      <c r="F61" s="26">
        <f>F26+F21</f>
        <v>1106.8999999999999</v>
      </c>
      <c r="G61" s="26">
        <f>G26+G21</f>
        <v>966.69</v>
      </c>
      <c r="H61" s="26">
        <f>H31+H26+H21</f>
        <v>937.7</v>
      </c>
      <c r="I61" s="26">
        <f>I26+I21</f>
        <v>969.6999999999999</v>
      </c>
      <c r="J61" s="26">
        <f>J26+J21</f>
        <v>969.6999999999999</v>
      </c>
      <c r="K61" s="88"/>
      <c r="L61" s="88"/>
      <c r="M61" s="88"/>
      <c r="N61" s="88"/>
      <c r="O61" s="88"/>
      <c r="P61" s="88"/>
      <c r="Q61" s="89"/>
    </row>
  </sheetData>
  <sheetProtection/>
  <mergeCells count="100">
    <mergeCell ref="A47:A51"/>
    <mergeCell ref="M1:Q3"/>
    <mergeCell ref="O47:O51"/>
    <mergeCell ref="P47:P51"/>
    <mergeCell ref="K52:Q56"/>
    <mergeCell ref="O12:O13"/>
    <mergeCell ref="P12:P13"/>
    <mergeCell ref="O14:O16"/>
    <mergeCell ref="P14:P16"/>
    <mergeCell ref="O17:O21"/>
    <mergeCell ref="P17:P21"/>
    <mergeCell ref="B17:B21"/>
    <mergeCell ref="K17:K21"/>
    <mergeCell ref="A42:A46"/>
    <mergeCell ref="B47:B51"/>
    <mergeCell ref="C47:C51"/>
    <mergeCell ref="K47:K51"/>
    <mergeCell ref="C17:C21"/>
    <mergeCell ref="A32:A36"/>
    <mergeCell ref="B37:B41"/>
    <mergeCell ref="K37:K41"/>
    <mergeCell ref="K6:P6"/>
    <mergeCell ref="K7:K8"/>
    <mergeCell ref="A17:A21"/>
    <mergeCell ref="A27:A31"/>
    <mergeCell ref="B32:B36"/>
    <mergeCell ref="K32:K36"/>
    <mergeCell ref="C22:C26"/>
    <mergeCell ref="A22:A26"/>
    <mergeCell ref="B22:B26"/>
    <mergeCell ref="K22:K26"/>
    <mergeCell ref="D7:E8"/>
    <mergeCell ref="L12:L13"/>
    <mergeCell ref="A4:Q4"/>
    <mergeCell ref="B11:Q11"/>
    <mergeCell ref="Q6:Q8"/>
    <mergeCell ref="C6:C8"/>
    <mergeCell ref="B6:B8"/>
    <mergeCell ref="A6:A8"/>
    <mergeCell ref="A10:Q10"/>
    <mergeCell ref="D6:J6"/>
    <mergeCell ref="A12:A16"/>
    <mergeCell ref="B12:B16"/>
    <mergeCell ref="K12:K13"/>
    <mergeCell ref="K14:K16"/>
    <mergeCell ref="M12:M13"/>
    <mergeCell ref="N12:N13"/>
    <mergeCell ref="C12:C16"/>
    <mergeCell ref="L14:L16"/>
    <mergeCell ref="M14:M16"/>
    <mergeCell ref="N14:N16"/>
    <mergeCell ref="N22:N26"/>
    <mergeCell ref="L22:L26"/>
    <mergeCell ref="L17:L21"/>
    <mergeCell ref="Q22:Q26"/>
    <mergeCell ref="M17:M21"/>
    <mergeCell ref="N17:N21"/>
    <mergeCell ref="N27:N31"/>
    <mergeCell ref="O27:O31"/>
    <mergeCell ref="O22:O26"/>
    <mergeCell ref="P22:P26"/>
    <mergeCell ref="A37:A41"/>
    <mergeCell ref="B42:B46"/>
    <mergeCell ref="K42:K46"/>
    <mergeCell ref="L42:L46"/>
    <mergeCell ref="L32:L36"/>
    <mergeCell ref="Q12:Q16"/>
    <mergeCell ref="Q17:Q21"/>
    <mergeCell ref="M22:M26"/>
    <mergeCell ref="M32:M36"/>
    <mergeCell ref="N32:N36"/>
    <mergeCell ref="C37:C41"/>
    <mergeCell ref="C42:C46"/>
    <mergeCell ref="Q37:Q41"/>
    <mergeCell ref="Q32:Q36"/>
    <mergeCell ref="O32:O36"/>
    <mergeCell ref="P32:P36"/>
    <mergeCell ref="O37:O41"/>
    <mergeCell ref="P37:P41"/>
    <mergeCell ref="L37:L41"/>
    <mergeCell ref="K57:Q61"/>
    <mergeCell ref="M37:M41"/>
    <mergeCell ref="N37:N41"/>
    <mergeCell ref="M42:M46"/>
    <mergeCell ref="N42:N46"/>
    <mergeCell ref="Q42:Q46"/>
    <mergeCell ref="M47:M51"/>
    <mergeCell ref="N47:N51"/>
    <mergeCell ref="Q47:Q51"/>
    <mergeCell ref="L47:L51"/>
    <mergeCell ref="P27:P31"/>
    <mergeCell ref="Q27:Q31"/>
    <mergeCell ref="O42:O46"/>
    <mergeCell ref="P42:P46"/>
    <mergeCell ref="B27:B31"/>
    <mergeCell ref="C27:C31"/>
    <mergeCell ref="K27:K31"/>
    <mergeCell ref="L27:L31"/>
    <mergeCell ref="M27:M31"/>
    <mergeCell ref="C32:C36"/>
  </mergeCells>
  <printOptions/>
  <pageMargins left="0.11811023622047245" right="0.11811023622047245" top="0.5511811023622047" bottom="0.5511811023622047" header="0.31496062992125984" footer="0.31496062992125984"/>
  <pageSetup fitToHeight="15" horizontalDpi="600" verticalDpi="600" orientation="landscape" paperSize="9" scale="65" r:id="rId1"/>
  <rowBreaks count="2" manualBreakCount="2">
    <brk id="21" min="2" max="16" man="1"/>
    <brk id="41" min="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="71" zoomScaleNormal="71" zoomScalePageLayoutView="0" workbookViewId="0" topLeftCell="A1">
      <selection activeCell="J21" sqref="J21"/>
    </sheetView>
  </sheetViews>
  <sheetFormatPr defaultColWidth="9.140625" defaultRowHeight="15"/>
  <cols>
    <col min="1" max="1" width="8.8515625" style="0" customWidth="1"/>
    <col min="2" max="2" width="10.8515625" style="0" customWidth="1"/>
    <col min="3" max="3" width="12.28125" style="0" customWidth="1"/>
    <col min="4" max="5" width="5.7109375" style="0" customWidth="1"/>
    <col min="6" max="6" width="13.7109375" style="0" customWidth="1"/>
    <col min="7" max="7" width="29.57421875" style="0" customWidth="1"/>
    <col min="8" max="8" width="19.7109375" style="0" customWidth="1"/>
    <col min="9" max="13" width="15.00390625" style="0" customWidth="1"/>
  </cols>
  <sheetData>
    <row r="1" spans="1:11" ht="18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8.75">
      <c r="A2" s="70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3" ht="54.75" customHeight="1">
      <c r="A3" s="4" t="s">
        <v>47</v>
      </c>
      <c r="B3" s="4" t="s">
        <v>48</v>
      </c>
      <c r="C3" s="4" t="s">
        <v>49</v>
      </c>
      <c r="D3" s="4" t="s">
        <v>50</v>
      </c>
      <c r="E3" s="4" t="s">
        <v>46</v>
      </c>
      <c r="F3" s="4" t="s">
        <v>40</v>
      </c>
      <c r="G3" s="4" t="s">
        <v>4</v>
      </c>
      <c r="H3" s="4" t="s">
        <v>35</v>
      </c>
      <c r="I3" s="4" t="s">
        <v>37</v>
      </c>
      <c r="J3" s="4" t="s">
        <v>38</v>
      </c>
      <c r="K3" s="4" t="s">
        <v>39</v>
      </c>
      <c r="L3" s="4" t="s">
        <v>89</v>
      </c>
      <c r="M3" s="4" t="s">
        <v>90</v>
      </c>
    </row>
    <row r="4" spans="1:13" ht="18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</row>
    <row r="5" spans="1:13" ht="25.5" customHeight="1">
      <c r="A5" s="66" t="s">
        <v>32</v>
      </c>
      <c r="B5" s="66"/>
      <c r="C5" s="66"/>
      <c r="D5" s="66"/>
      <c r="E5" s="66"/>
      <c r="F5" s="66"/>
      <c r="G5" s="67"/>
      <c r="H5" s="16">
        <f>SUM(I5:M5)</f>
        <v>127346.29100000003</v>
      </c>
      <c r="I5" s="16">
        <f>I7+I32+I49</f>
        <v>25708.611000000008</v>
      </c>
      <c r="J5" s="16">
        <f>J7+J32+J49</f>
        <v>25430.45</v>
      </c>
      <c r="K5" s="16">
        <f>K7+K32+K49</f>
        <v>25154.410000000003</v>
      </c>
      <c r="L5" s="16">
        <f>L7+L32+L49</f>
        <v>25751.410000000003</v>
      </c>
      <c r="M5" s="16">
        <f>M7+M32+M49</f>
        <v>25301.410000000003</v>
      </c>
    </row>
    <row r="6" spans="1:13" ht="16.5" customHeight="1">
      <c r="A6" s="68" t="s">
        <v>33</v>
      </c>
      <c r="B6" s="68"/>
      <c r="C6" s="68"/>
      <c r="D6" s="68"/>
      <c r="E6" s="68"/>
      <c r="F6" s="68"/>
      <c r="G6" s="69"/>
      <c r="H6" s="17"/>
      <c r="I6" s="17"/>
      <c r="J6" s="17"/>
      <c r="K6" s="17"/>
      <c r="L6" s="17"/>
      <c r="M6" s="17"/>
    </row>
    <row r="7" spans="1:13" ht="26.25" customHeight="1">
      <c r="A7" s="66" t="s">
        <v>36</v>
      </c>
      <c r="B7" s="66"/>
      <c r="C7" s="66"/>
      <c r="D7" s="66"/>
      <c r="E7" s="66"/>
      <c r="F7" s="66"/>
      <c r="G7" s="67"/>
      <c r="H7" s="16">
        <f aca="true" t="shared" si="0" ref="H7:H37">SUM(I7:M7)</f>
        <v>117518.13100000002</v>
      </c>
      <c r="I7" s="18">
        <f>I8+I11+I15+I18+I20+I22+I30</f>
        <v>23572.151000000005</v>
      </c>
      <c r="J7" s="18">
        <f>J8+J11+J15+J18+J20+J22+J30</f>
        <v>23501.79</v>
      </c>
      <c r="K7" s="18">
        <f>K11+K8+K22+K30+K20</f>
        <v>23254.74</v>
      </c>
      <c r="L7" s="18">
        <f>L8+L11+L15+L20+L22+L28+L30</f>
        <v>23819.74</v>
      </c>
      <c r="M7" s="18">
        <f>M11+M8+M22+M30+M20</f>
        <v>23369.710000000003</v>
      </c>
    </row>
    <row r="8" spans="1:13" s="21" customFormat="1" ht="37.5">
      <c r="A8" s="29">
        <v>914</v>
      </c>
      <c r="B8" s="30" t="s">
        <v>54</v>
      </c>
      <c r="C8" s="30" t="s">
        <v>68</v>
      </c>
      <c r="D8" s="29"/>
      <c r="E8" s="29"/>
      <c r="F8" s="29"/>
      <c r="G8" s="6"/>
      <c r="H8" s="16">
        <f aca="true" t="shared" si="1" ref="H8:M8">SUM(H9:H10)</f>
        <v>8648.33</v>
      </c>
      <c r="I8" s="16">
        <f t="shared" si="1"/>
        <v>1823.33</v>
      </c>
      <c r="J8" s="16">
        <f t="shared" si="1"/>
        <v>1710</v>
      </c>
      <c r="K8" s="16">
        <f t="shared" si="1"/>
        <v>1695</v>
      </c>
      <c r="L8" s="16">
        <f t="shared" si="1"/>
        <v>1710</v>
      </c>
      <c r="M8" s="16">
        <f t="shared" si="1"/>
        <v>1710</v>
      </c>
    </row>
    <row r="9" spans="1:13" ht="18.75">
      <c r="A9" s="5">
        <v>914</v>
      </c>
      <c r="B9" s="31" t="s">
        <v>54</v>
      </c>
      <c r="C9" s="31" t="s">
        <v>68</v>
      </c>
      <c r="D9" s="5">
        <v>121</v>
      </c>
      <c r="E9" s="5">
        <v>211</v>
      </c>
      <c r="F9" s="5">
        <v>99999</v>
      </c>
      <c r="G9" s="7" t="s">
        <v>41</v>
      </c>
      <c r="H9" s="16">
        <f t="shared" si="0"/>
        <v>7273.889999999999</v>
      </c>
      <c r="I9" s="19">
        <v>1541.69</v>
      </c>
      <c r="J9" s="19">
        <v>1435.2</v>
      </c>
      <c r="K9" s="19">
        <v>1426.6</v>
      </c>
      <c r="L9" s="19">
        <v>1435.2</v>
      </c>
      <c r="M9" s="19">
        <v>1435.2</v>
      </c>
    </row>
    <row r="10" spans="1:13" ht="37.5">
      <c r="A10" s="5">
        <v>914</v>
      </c>
      <c r="B10" s="31" t="s">
        <v>54</v>
      </c>
      <c r="C10" s="31" t="s">
        <v>68</v>
      </c>
      <c r="D10" s="5">
        <v>121</v>
      </c>
      <c r="E10" s="5">
        <v>213</v>
      </c>
      <c r="F10" s="5">
        <v>99999</v>
      </c>
      <c r="G10" s="7" t="s">
        <v>43</v>
      </c>
      <c r="H10" s="16">
        <f t="shared" si="0"/>
        <v>1374.44</v>
      </c>
      <c r="I10" s="19">
        <v>281.64</v>
      </c>
      <c r="J10" s="19">
        <v>274.8</v>
      </c>
      <c r="K10" s="19">
        <v>268.4</v>
      </c>
      <c r="L10" s="19">
        <v>274.8</v>
      </c>
      <c r="M10" s="19">
        <v>274.8</v>
      </c>
    </row>
    <row r="11" spans="1:13" ht="26.25" customHeight="1">
      <c r="A11" s="29">
        <v>914</v>
      </c>
      <c r="B11" s="30" t="s">
        <v>54</v>
      </c>
      <c r="C11" s="30" t="s">
        <v>67</v>
      </c>
      <c r="D11" s="27"/>
      <c r="E11" s="27"/>
      <c r="F11" s="27"/>
      <c r="G11" s="12"/>
      <c r="H11" s="16">
        <f t="shared" si="0"/>
        <v>95340.30000000002</v>
      </c>
      <c r="I11" s="18">
        <f>SUM(I12:I14)</f>
        <v>18515.370000000003</v>
      </c>
      <c r="J11" s="18">
        <f>SUM(J12:J14)</f>
        <v>19206.24</v>
      </c>
      <c r="K11" s="18">
        <f>SUM(K12:K14)</f>
        <v>19206.24</v>
      </c>
      <c r="L11" s="18">
        <f>SUM(L12:L14)</f>
        <v>19206.24</v>
      </c>
      <c r="M11" s="18">
        <f>SUM(M12:M14)</f>
        <v>19206.210000000003</v>
      </c>
    </row>
    <row r="12" spans="1:13" ht="18.75">
      <c r="A12" s="5">
        <v>914</v>
      </c>
      <c r="B12" s="31" t="s">
        <v>54</v>
      </c>
      <c r="C12" s="31" t="s">
        <v>67</v>
      </c>
      <c r="D12" s="5">
        <v>121</v>
      </c>
      <c r="E12" s="5">
        <v>211</v>
      </c>
      <c r="F12" s="5">
        <v>99999</v>
      </c>
      <c r="G12" s="7" t="s">
        <v>41</v>
      </c>
      <c r="H12" s="16">
        <f t="shared" si="0"/>
        <v>72060.26</v>
      </c>
      <c r="I12" s="19">
        <v>14308.9</v>
      </c>
      <c r="J12" s="19">
        <v>14437.84</v>
      </c>
      <c r="K12" s="19">
        <v>14437.84</v>
      </c>
      <c r="L12" s="19">
        <v>14437.84</v>
      </c>
      <c r="M12" s="19">
        <v>14437.84</v>
      </c>
    </row>
    <row r="13" spans="1:13" ht="37.5">
      <c r="A13" s="5">
        <v>914</v>
      </c>
      <c r="B13" s="31" t="s">
        <v>54</v>
      </c>
      <c r="C13" s="31" t="s">
        <v>67</v>
      </c>
      <c r="D13" s="5">
        <v>121</v>
      </c>
      <c r="E13" s="5">
        <v>213</v>
      </c>
      <c r="F13" s="5">
        <v>99999</v>
      </c>
      <c r="G13" s="7" t="s">
        <v>43</v>
      </c>
      <c r="H13" s="16">
        <f t="shared" si="0"/>
        <v>21380.950000000004</v>
      </c>
      <c r="I13" s="19">
        <v>3967.07</v>
      </c>
      <c r="J13" s="19">
        <v>4353.47</v>
      </c>
      <c r="K13" s="19">
        <v>4353.47</v>
      </c>
      <c r="L13" s="19">
        <v>4353.47</v>
      </c>
      <c r="M13" s="19">
        <v>4353.47</v>
      </c>
    </row>
    <row r="14" spans="1:13" ht="18.75">
      <c r="A14" s="5">
        <v>914</v>
      </c>
      <c r="B14" s="31" t="s">
        <v>54</v>
      </c>
      <c r="C14" s="31" t="s">
        <v>91</v>
      </c>
      <c r="D14" s="5">
        <v>122</v>
      </c>
      <c r="E14" s="5">
        <v>212</v>
      </c>
      <c r="F14" s="5">
        <v>99999</v>
      </c>
      <c r="G14" s="7" t="s">
        <v>42</v>
      </c>
      <c r="H14" s="16">
        <f t="shared" si="0"/>
        <v>1899.0900000000001</v>
      </c>
      <c r="I14" s="19">
        <v>239.4</v>
      </c>
      <c r="J14" s="19">
        <v>414.93</v>
      </c>
      <c r="K14" s="19">
        <v>414.93</v>
      </c>
      <c r="L14" s="19">
        <v>414.93</v>
      </c>
      <c r="M14" s="19">
        <v>414.9</v>
      </c>
    </row>
    <row r="15" spans="1:13" ht="26.25" customHeight="1">
      <c r="A15" s="29">
        <v>914</v>
      </c>
      <c r="B15" s="30" t="s">
        <v>54</v>
      </c>
      <c r="C15" s="30" t="s">
        <v>82</v>
      </c>
      <c r="D15" s="27"/>
      <c r="E15" s="27"/>
      <c r="F15" s="27"/>
      <c r="G15" s="12"/>
      <c r="H15" s="16">
        <f t="shared" si="0"/>
        <v>800.5160000000001</v>
      </c>
      <c r="I15" s="18">
        <f>I16+I17</f>
        <v>800.5160000000001</v>
      </c>
      <c r="J15" s="18">
        <f>J16+J17</f>
        <v>0</v>
      </c>
      <c r="K15" s="18">
        <f>K16+K17</f>
        <v>0</v>
      </c>
      <c r="L15" s="18">
        <f>L16+L17</f>
        <v>0</v>
      </c>
      <c r="M15" s="18">
        <f>M16+M17</f>
        <v>0</v>
      </c>
    </row>
    <row r="16" spans="1:13" ht="18.75">
      <c r="A16" s="5">
        <v>914</v>
      </c>
      <c r="B16" s="31" t="s">
        <v>54</v>
      </c>
      <c r="C16" s="31" t="s">
        <v>83</v>
      </c>
      <c r="D16" s="5">
        <v>121</v>
      </c>
      <c r="E16" s="5">
        <v>211</v>
      </c>
      <c r="F16" s="5">
        <v>99999</v>
      </c>
      <c r="G16" s="7" t="s">
        <v>41</v>
      </c>
      <c r="H16" s="16">
        <f t="shared" si="0"/>
        <v>683.11</v>
      </c>
      <c r="I16" s="19">
        <v>683.11</v>
      </c>
      <c r="J16" s="19">
        <v>0</v>
      </c>
      <c r="K16" s="19">
        <v>0</v>
      </c>
      <c r="L16" s="19">
        <v>0</v>
      </c>
      <c r="M16" s="19">
        <v>0</v>
      </c>
    </row>
    <row r="17" spans="1:13" ht="37.5">
      <c r="A17" s="5">
        <v>914</v>
      </c>
      <c r="B17" s="31" t="s">
        <v>54</v>
      </c>
      <c r="C17" s="31" t="s">
        <v>83</v>
      </c>
      <c r="D17" s="5">
        <v>121</v>
      </c>
      <c r="E17" s="5">
        <v>213</v>
      </c>
      <c r="F17" s="5">
        <v>99999</v>
      </c>
      <c r="G17" s="7" t="s">
        <v>43</v>
      </c>
      <c r="H17" s="16">
        <f t="shared" si="0"/>
        <v>117.406</v>
      </c>
      <c r="I17" s="19">
        <v>117.406</v>
      </c>
      <c r="J17" s="19">
        <v>0</v>
      </c>
      <c r="K17" s="19">
        <v>0</v>
      </c>
      <c r="L17" s="19">
        <v>0</v>
      </c>
      <c r="M17" s="19">
        <v>0</v>
      </c>
    </row>
    <row r="18" spans="1:13" ht="26.25" customHeight="1">
      <c r="A18" s="29">
        <v>914</v>
      </c>
      <c r="B18" s="30" t="s">
        <v>54</v>
      </c>
      <c r="C18" s="30" t="s">
        <v>84</v>
      </c>
      <c r="D18" s="27"/>
      <c r="E18" s="27"/>
      <c r="F18" s="27"/>
      <c r="G18" s="12"/>
      <c r="H18" s="16">
        <f t="shared" si="0"/>
        <v>34.13</v>
      </c>
      <c r="I18" s="18">
        <f>I19</f>
        <v>34.13</v>
      </c>
      <c r="J18" s="18">
        <f>J19</f>
        <v>0</v>
      </c>
      <c r="K18" s="18">
        <f>K19</f>
        <v>0</v>
      </c>
      <c r="L18" s="18">
        <f>L19</f>
        <v>0</v>
      </c>
      <c r="M18" s="18">
        <f>M19</f>
        <v>0</v>
      </c>
    </row>
    <row r="19" spans="1:13" ht="18.75">
      <c r="A19" s="5">
        <v>914</v>
      </c>
      <c r="B19" s="31" t="s">
        <v>54</v>
      </c>
      <c r="C19" s="31" t="s">
        <v>84</v>
      </c>
      <c r="D19" s="5">
        <v>121</v>
      </c>
      <c r="E19" s="5">
        <v>211</v>
      </c>
      <c r="F19" s="5">
        <v>99999</v>
      </c>
      <c r="G19" s="7" t="s">
        <v>41</v>
      </c>
      <c r="H19" s="16">
        <f t="shared" si="0"/>
        <v>34.13</v>
      </c>
      <c r="I19" s="19">
        <v>34.13</v>
      </c>
      <c r="J19" s="19">
        <v>0</v>
      </c>
      <c r="K19" s="19">
        <v>0</v>
      </c>
      <c r="L19" s="19">
        <v>0</v>
      </c>
      <c r="M19" s="19">
        <v>0</v>
      </c>
    </row>
    <row r="20" spans="1:13" ht="37.5">
      <c r="A20" s="29">
        <v>914</v>
      </c>
      <c r="B20" s="30" t="s">
        <v>54</v>
      </c>
      <c r="C20" s="30" t="s">
        <v>69</v>
      </c>
      <c r="D20" s="27"/>
      <c r="E20" s="27"/>
      <c r="F20" s="27"/>
      <c r="G20" s="12"/>
      <c r="H20" s="16">
        <f t="shared" si="0"/>
        <v>395</v>
      </c>
      <c r="I20" s="18">
        <f>SUM(I21:I21)</f>
        <v>79</v>
      </c>
      <c r="J20" s="18">
        <f>SUM(J21:J21)</f>
        <v>79</v>
      </c>
      <c r="K20" s="18">
        <f>SUM(K21:K21)</f>
        <v>79</v>
      </c>
      <c r="L20" s="18">
        <f>SUM(L21:L21)</f>
        <v>79</v>
      </c>
      <c r="M20" s="18">
        <f>SUM(M21:M21)</f>
        <v>79</v>
      </c>
    </row>
    <row r="21" spans="1:13" ht="37.5">
      <c r="A21" s="5">
        <v>914</v>
      </c>
      <c r="B21" s="31" t="s">
        <v>54</v>
      </c>
      <c r="C21" s="32" t="s">
        <v>69</v>
      </c>
      <c r="D21" s="5">
        <v>244</v>
      </c>
      <c r="E21" s="5">
        <v>340</v>
      </c>
      <c r="F21" s="5">
        <v>99999</v>
      </c>
      <c r="G21" s="7" t="s">
        <v>53</v>
      </c>
      <c r="H21" s="16">
        <f t="shared" si="0"/>
        <v>395</v>
      </c>
      <c r="I21" s="19">
        <v>79</v>
      </c>
      <c r="J21" s="19">
        <v>79</v>
      </c>
      <c r="K21" s="19">
        <v>79</v>
      </c>
      <c r="L21" s="19">
        <v>79</v>
      </c>
      <c r="M21" s="19">
        <v>79</v>
      </c>
    </row>
    <row r="22" spans="1:13" s="21" customFormat="1" ht="21" customHeight="1">
      <c r="A22" s="29">
        <v>914</v>
      </c>
      <c r="B22" s="34" t="s">
        <v>52</v>
      </c>
      <c r="C22" s="35" t="s">
        <v>77</v>
      </c>
      <c r="D22" s="12"/>
      <c r="E22" s="29"/>
      <c r="F22" s="29"/>
      <c r="G22" s="6"/>
      <c r="H22" s="16">
        <f t="shared" si="0"/>
        <v>1076.155</v>
      </c>
      <c r="I22" s="16">
        <f>SUM(I23:I26)</f>
        <v>446.105</v>
      </c>
      <c r="J22" s="16">
        <f>J23+J24+J26+J27</f>
        <v>406.55</v>
      </c>
      <c r="K22" s="16">
        <f>SUM(K23:K26)</f>
        <v>74.5</v>
      </c>
      <c r="L22" s="16">
        <f>SUM(L23:L26)</f>
        <v>74.5</v>
      </c>
      <c r="M22" s="16">
        <f>SUM(M23:M26)</f>
        <v>74.5</v>
      </c>
    </row>
    <row r="23" spans="1:13" ht="18.75">
      <c r="A23" s="5">
        <v>914</v>
      </c>
      <c r="B23" s="33" t="s">
        <v>52</v>
      </c>
      <c r="C23" s="32" t="s">
        <v>77</v>
      </c>
      <c r="D23" s="28">
        <v>244</v>
      </c>
      <c r="E23" s="5">
        <v>226</v>
      </c>
      <c r="F23" s="5">
        <v>99999</v>
      </c>
      <c r="G23" s="7" t="s">
        <v>55</v>
      </c>
      <c r="H23" s="16">
        <f t="shared" si="0"/>
        <v>282.205</v>
      </c>
      <c r="I23" s="19">
        <v>46.705</v>
      </c>
      <c r="J23" s="19">
        <v>162</v>
      </c>
      <c r="K23" s="19">
        <v>24.5</v>
      </c>
      <c r="L23" s="19">
        <v>24.5</v>
      </c>
      <c r="M23" s="19">
        <v>24.5</v>
      </c>
    </row>
    <row r="24" spans="1:13" ht="18.75">
      <c r="A24" s="5">
        <v>914</v>
      </c>
      <c r="B24" s="33" t="s">
        <v>52</v>
      </c>
      <c r="C24" s="32" t="s">
        <v>77</v>
      </c>
      <c r="D24" s="28">
        <v>244</v>
      </c>
      <c r="E24" s="5">
        <v>290</v>
      </c>
      <c r="F24" s="5">
        <v>99999</v>
      </c>
      <c r="G24" s="7" t="s">
        <v>51</v>
      </c>
      <c r="H24" s="16">
        <f t="shared" si="0"/>
        <v>566.95</v>
      </c>
      <c r="I24" s="19">
        <v>304.45</v>
      </c>
      <c r="J24" s="19">
        <v>112.5</v>
      </c>
      <c r="K24" s="19">
        <v>50</v>
      </c>
      <c r="L24" s="19">
        <v>50</v>
      </c>
      <c r="M24" s="19">
        <v>50</v>
      </c>
    </row>
    <row r="25" spans="1:13" ht="37.5">
      <c r="A25" s="5">
        <v>914</v>
      </c>
      <c r="B25" s="33" t="s">
        <v>52</v>
      </c>
      <c r="C25" s="32" t="s">
        <v>77</v>
      </c>
      <c r="D25" s="28">
        <v>244</v>
      </c>
      <c r="E25" s="5">
        <v>310</v>
      </c>
      <c r="F25" s="5">
        <v>99999</v>
      </c>
      <c r="G25" s="7" t="s">
        <v>85</v>
      </c>
      <c r="H25" s="16">
        <f t="shared" si="0"/>
        <v>8.1</v>
      </c>
      <c r="I25" s="19">
        <v>8.1</v>
      </c>
      <c r="J25" s="19">
        <v>0</v>
      </c>
      <c r="K25" s="19">
        <v>0</v>
      </c>
      <c r="L25" s="19">
        <v>0</v>
      </c>
      <c r="M25" s="19">
        <v>0</v>
      </c>
    </row>
    <row r="26" spans="1:13" ht="37.5">
      <c r="A26" s="5">
        <v>914</v>
      </c>
      <c r="B26" s="33" t="s">
        <v>52</v>
      </c>
      <c r="C26" s="32" t="s">
        <v>77</v>
      </c>
      <c r="D26" s="28">
        <v>244</v>
      </c>
      <c r="E26" s="5">
        <v>340</v>
      </c>
      <c r="F26" s="5">
        <v>99999</v>
      </c>
      <c r="G26" s="7" t="s">
        <v>53</v>
      </c>
      <c r="H26" s="16">
        <f t="shared" si="0"/>
        <v>181.85</v>
      </c>
      <c r="I26" s="19">
        <v>86.85</v>
      </c>
      <c r="J26" s="19">
        <v>95</v>
      </c>
      <c r="K26" s="19">
        <v>0</v>
      </c>
      <c r="L26" s="19">
        <v>0</v>
      </c>
      <c r="M26" s="19">
        <v>0</v>
      </c>
    </row>
    <row r="27" spans="1:13" ht="18.75">
      <c r="A27" s="5">
        <v>914</v>
      </c>
      <c r="B27" s="33" t="s">
        <v>52</v>
      </c>
      <c r="C27" s="32" t="s">
        <v>77</v>
      </c>
      <c r="D27" s="28">
        <v>852</v>
      </c>
      <c r="E27" s="5">
        <v>260</v>
      </c>
      <c r="F27" s="5">
        <v>99999</v>
      </c>
      <c r="G27" s="7" t="s">
        <v>51</v>
      </c>
      <c r="H27" s="16">
        <f t="shared" si="0"/>
        <v>37.05</v>
      </c>
      <c r="I27" s="19">
        <v>0</v>
      </c>
      <c r="J27" s="19">
        <v>37.05</v>
      </c>
      <c r="K27" s="19">
        <v>0</v>
      </c>
      <c r="L27" s="19">
        <v>0</v>
      </c>
      <c r="M27" s="19">
        <v>0</v>
      </c>
    </row>
    <row r="28" spans="1:13" s="21" customFormat="1" ht="21" customHeight="1">
      <c r="A28" s="29">
        <v>914</v>
      </c>
      <c r="B28" s="34" t="s">
        <v>94</v>
      </c>
      <c r="C28" s="35" t="s">
        <v>77</v>
      </c>
      <c r="D28" s="12"/>
      <c r="E28" s="29"/>
      <c r="F28" s="29"/>
      <c r="G28" s="6"/>
      <c r="H28" s="16">
        <f>SUM(I28:M28)</f>
        <v>450</v>
      </c>
      <c r="I28" s="16">
        <f>I29</f>
        <v>0</v>
      </c>
      <c r="J28" s="16">
        <f>J29</f>
        <v>0</v>
      </c>
      <c r="K28" s="16">
        <f>K29</f>
        <v>0</v>
      </c>
      <c r="L28" s="16">
        <f>L29</f>
        <v>450</v>
      </c>
      <c r="M28" s="16">
        <f>M29</f>
        <v>0</v>
      </c>
    </row>
    <row r="29" spans="1:13" ht="18.75">
      <c r="A29" s="5">
        <v>914</v>
      </c>
      <c r="B29" s="33" t="s">
        <v>94</v>
      </c>
      <c r="C29" s="32" t="s">
        <v>77</v>
      </c>
      <c r="D29" s="28">
        <v>244</v>
      </c>
      <c r="E29" s="5">
        <v>290</v>
      </c>
      <c r="F29" s="5">
        <v>99999</v>
      </c>
      <c r="G29" s="7" t="s">
        <v>55</v>
      </c>
      <c r="H29" s="16">
        <v>0</v>
      </c>
      <c r="I29" s="19">
        <v>0</v>
      </c>
      <c r="J29" s="19">
        <v>0</v>
      </c>
      <c r="K29" s="19">
        <v>0</v>
      </c>
      <c r="L29" s="19">
        <v>450</v>
      </c>
      <c r="M29" s="19">
        <v>0</v>
      </c>
    </row>
    <row r="30" spans="1:13" ht="27" customHeight="1">
      <c r="A30" s="29">
        <v>914</v>
      </c>
      <c r="B30" s="30" t="s">
        <v>62</v>
      </c>
      <c r="C30" s="36" t="s">
        <v>70</v>
      </c>
      <c r="D30" s="5"/>
      <c r="E30" s="5"/>
      <c r="F30" s="5"/>
      <c r="G30" s="7"/>
      <c r="H30" s="16">
        <f t="shared" si="0"/>
        <v>10773.7</v>
      </c>
      <c r="I30" s="16">
        <f>I31</f>
        <v>1873.7</v>
      </c>
      <c r="J30" s="16">
        <f>J31</f>
        <v>2100</v>
      </c>
      <c r="K30" s="16">
        <f>K31</f>
        <v>2200</v>
      </c>
      <c r="L30" s="16">
        <f>L31</f>
        <v>2300</v>
      </c>
      <c r="M30" s="16">
        <f>M31</f>
        <v>2300</v>
      </c>
    </row>
    <row r="31" spans="1:13" ht="114.75" customHeight="1">
      <c r="A31" s="5">
        <v>914</v>
      </c>
      <c r="B31" s="31" t="s">
        <v>62</v>
      </c>
      <c r="C31" s="37" t="s">
        <v>70</v>
      </c>
      <c r="D31" s="5">
        <v>612</v>
      </c>
      <c r="E31" s="5">
        <v>241</v>
      </c>
      <c r="F31" s="5">
        <v>24023</v>
      </c>
      <c r="G31" s="7" t="s">
        <v>63</v>
      </c>
      <c r="H31" s="16">
        <f t="shared" si="0"/>
        <v>10773.7</v>
      </c>
      <c r="I31" s="19">
        <v>1873.7</v>
      </c>
      <c r="J31" s="19">
        <v>2100</v>
      </c>
      <c r="K31" s="19">
        <v>2200</v>
      </c>
      <c r="L31" s="19">
        <v>2300</v>
      </c>
      <c r="M31" s="19">
        <v>2300</v>
      </c>
    </row>
    <row r="32" spans="1:13" ht="28.5" customHeight="1">
      <c r="A32" s="62" t="s">
        <v>79</v>
      </c>
      <c r="B32" s="63"/>
      <c r="C32" s="63"/>
      <c r="D32" s="63"/>
      <c r="E32" s="63"/>
      <c r="F32" s="63"/>
      <c r="G32" s="64"/>
      <c r="H32" s="16">
        <f t="shared" si="0"/>
        <v>4950.6900000000005</v>
      </c>
      <c r="I32" s="16">
        <f>I33+I40</f>
        <v>1106.8999999999999</v>
      </c>
      <c r="J32" s="16">
        <f>J33+J40</f>
        <v>966.69</v>
      </c>
      <c r="K32" s="16">
        <f>K33+K40+K47</f>
        <v>937.7000000000002</v>
      </c>
      <c r="L32" s="16">
        <f>L33+L40</f>
        <v>969.6999999999999</v>
      </c>
      <c r="M32" s="16">
        <f>M33+M40</f>
        <v>969.6999999999999</v>
      </c>
    </row>
    <row r="33" spans="1:13" ht="37.5">
      <c r="A33" s="10">
        <v>914</v>
      </c>
      <c r="B33" s="39" t="s">
        <v>56</v>
      </c>
      <c r="C33" s="42" t="s">
        <v>71</v>
      </c>
      <c r="D33" s="10"/>
      <c r="E33" s="10"/>
      <c r="F33" s="10"/>
      <c r="G33" s="9"/>
      <c r="H33" s="16">
        <f t="shared" si="0"/>
        <v>1378.5700000000002</v>
      </c>
      <c r="I33" s="16">
        <f>SUM(I34:I39)</f>
        <v>291.06999999999994</v>
      </c>
      <c r="J33" s="16">
        <f>SUM(J34:J39)</f>
        <v>275.6</v>
      </c>
      <c r="K33" s="16">
        <f>SUM(K34:K39)</f>
        <v>279.1</v>
      </c>
      <c r="L33" s="16">
        <f>SUM(L34:L39)</f>
        <v>266.4</v>
      </c>
      <c r="M33" s="16">
        <f>SUM(M34:M39)</f>
        <v>266.4</v>
      </c>
    </row>
    <row r="34" spans="1:13" ht="18.75">
      <c r="A34" s="38">
        <v>914</v>
      </c>
      <c r="B34" s="40" t="s">
        <v>56</v>
      </c>
      <c r="C34" s="32" t="s">
        <v>71</v>
      </c>
      <c r="D34" s="41">
        <v>121</v>
      </c>
      <c r="E34" s="38">
        <v>211</v>
      </c>
      <c r="F34" s="38">
        <v>365</v>
      </c>
      <c r="G34" s="9" t="s">
        <v>41</v>
      </c>
      <c r="H34" s="16">
        <f t="shared" si="0"/>
        <v>1054.38</v>
      </c>
      <c r="I34" s="19">
        <v>216.98</v>
      </c>
      <c r="J34" s="19">
        <v>212.5</v>
      </c>
      <c r="K34" s="19">
        <v>212.5</v>
      </c>
      <c r="L34" s="19">
        <v>206.2</v>
      </c>
      <c r="M34" s="19">
        <v>206.2</v>
      </c>
    </row>
    <row r="35" spans="1:13" ht="37.5">
      <c r="A35" s="38">
        <v>914</v>
      </c>
      <c r="B35" s="40" t="s">
        <v>56</v>
      </c>
      <c r="C35" s="32" t="s">
        <v>71</v>
      </c>
      <c r="D35" s="41">
        <v>121</v>
      </c>
      <c r="E35" s="38">
        <v>213</v>
      </c>
      <c r="F35" s="38">
        <v>365</v>
      </c>
      <c r="G35" s="9" t="s">
        <v>43</v>
      </c>
      <c r="H35" s="16">
        <f t="shared" si="0"/>
        <v>310.9</v>
      </c>
      <c r="I35" s="19">
        <v>64.3</v>
      </c>
      <c r="J35" s="19">
        <v>63.1</v>
      </c>
      <c r="K35" s="19">
        <v>63.1</v>
      </c>
      <c r="L35" s="19">
        <v>60.2</v>
      </c>
      <c r="M35" s="19">
        <v>60.2</v>
      </c>
    </row>
    <row r="36" spans="1:13" ht="18.75">
      <c r="A36" s="38">
        <v>914</v>
      </c>
      <c r="B36" s="40" t="s">
        <v>56</v>
      </c>
      <c r="C36" s="32" t="s">
        <v>71</v>
      </c>
      <c r="D36" s="41">
        <v>242</v>
      </c>
      <c r="E36" s="38">
        <v>221</v>
      </c>
      <c r="F36" s="38">
        <v>365</v>
      </c>
      <c r="G36" s="9" t="s">
        <v>57</v>
      </c>
      <c r="H36" s="16">
        <f t="shared" si="0"/>
        <v>4.99</v>
      </c>
      <c r="I36" s="19">
        <v>2.39</v>
      </c>
      <c r="J36" s="19">
        <v>0</v>
      </c>
      <c r="K36" s="19">
        <v>2.6</v>
      </c>
      <c r="L36" s="19">
        <v>0</v>
      </c>
      <c r="M36" s="19">
        <v>0</v>
      </c>
    </row>
    <row r="37" spans="1:13" ht="18.75">
      <c r="A37" s="38">
        <v>914</v>
      </c>
      <c r="B37" s="40" t="s">
        <v>56</v>
      </c>
      <c r="C37" s="32" t="s">
        <v>71</v>
      </c>
      <c r="D37" s="41">
        <v>244</v>
      </c>
      <c r="E37" s="38">
        <v>221</v>
      </c>
      <c r="F37" s="38">
        <v>365</v>
      </c>
      <c r="G37" s="9" t="s">
        <v>57</v>
      </c>
      <c r="H37" s="16">
        <f t="shared" si="0"/>
        <v>0.9</v>
      </c>
      <c r="I37" s="19">
        <v>0</v>
      </c>
      <c r="J37" s="19">
        <v>0</v>
      </c>
      <c r="K37" s="19">
        <v>0.9</v>
      </c>
      <c r="L37" s="19">
        <v>0</v>
      </c>
      <c r="M37" s="19">
        <v>0</v>
      </c>
    </row>
    <row r="38" spans="1:13" ht="18.75">
      <c r="A38" s="5">
        <v>914</v>
      </c>
      <c r="B38" s="33" t="s">
        <v>56</v>
      </c>
      <c r="C38" s="32" t="s">
        <v>71</v>
      </c>
      <c r="D38" s="28">
        <v>244</v>
      </c>
      <c r="E38" s="5">
        <v>226</v>
      </c>
      <c r="F38" s="38">
        <v>365</v>
      </c>
      <c r="G38" s="7" t="s">
        <v>55</v>
      </c>
      <c r="H38" s="19">
        <f>SUM(I38:K38)</f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</row>
    <row r="39" spans="1:13" ht="34.5" customHeight="1">
      <c r="A39" s="5">
        <v>914</v>
      </c>
      <c r="B39" s="33" t="s">
        <v>56</v>
      </c>
      <c r="C39" s="32" t="s">
        <v>71</v>
      </c>
      <c r="D39" s="28">
        <v>244</v>
      </c>
      <c r="E39" s="5">
        <v>340</v>
      </c>
      <c r="F39" s="38">
        <v>365</v>
      </c>
      <c r="G39" s="7" t="s">
        <v>53</v>
      </c>
      <c r="H39" s="16">
        <f aca="true" t="shared" si="2" ref="H39:H54">SUM(I39:M39)</f>
        <v>7.4</v>
      </c>
      <c r="I39" s="19">
        <v>7.4</v>
      </c>
      <c r="J39" s="19">
        <v>0</v>
      </c>
      <c r="K39" s="19">
        <v>0</v>
      </c>
      <c r="L39" s="19">
        <v>0</v>
      </c>
      <c r="M39" s="19">
        <v>0</v>
      </c>
    </row>
    <row r="40" spans="1:13" ht="37.5">
      <c r="A40" s="29">
        <v>914</v>
      </c>
      <c r="B40" s="34" t="s">
        <v>59</v>
      </c>
      <c r="C40" s="35" t="s">
        <v>78</v>
      </c>
      <c r="D40" s="12"/>
      <c r="E40" s="29"/>
      <c r="F40" s="29"/>
      <c r="G40" s="6"/>
      <c r="H40" s="16">
        <f t="shared" si="2"/>
        <v>3566.92</v>
      </c>
      <c r="I40" s="16">
        <f>SUM(I41:I46)</f>
        <v>815.8299999999999</v>
      </c>
      <c r="J40" s="16">
        <f>SUM(J41:J46)</f>
        <v>691.09</v>
      </c>
      <c r="K40" s="16">
        <f>SUM(K41:K46)</f>
        <v>653.4000000000001</v>
      </c>
      <c r="L40" s="16">
        <f>SUM(L41:L46)</f>
        <v>703.3</v>
      </c>
      <c r="M40" s="16">
        <f>SUM(M41:M46)</f>
        <v>703.3</v>
      </c>
    </row>
    <row r="41" spans="1:13" ht="18.75">
      <c r="A41" s="5">
        <v>914</v>
      </c>
      <c r="B41" s="33" t="s">
        <v>59</v>
      </c>
      <c r="C41" s="32" t="s">
        <v>78</v>
      </c>
      <c r="D41" s="28">
        <v>121</v>
      </c>
      <c r="E41" s="5">
        <v>211</v>
      </c>
      <c r="F41" s="5">
        <v>783</v>
      </c>
      <c r="G41" s="7" t="s">
        <v>41</v>
      </c>
      <c r="H41" s="16">
        <f t="shared" si="2"/>
        <v>2508.5299999999997</v>
      </c>
      <c r="I41" s="13">
        <v>628.53</v>
      </c>
      <c r="J41" s="13">
        <v>470</v>
      </c>
      <c r="K41" s="13">
        <v>470</v>
      </c>
      <c r="L41" s="13">
        <v>470</v>
      </c>
      <c r="M41" s="13">
        <v>470</v>
      </c>
    </row>
    <row r="42" spans="1:13" ht="37.5">
      <c r="A42" s="5">
        <v>914</v>
      </c>
      <c r="B42" s="33" t="s">
        <v>59</v>
      </c>
      <c r="C42" s="32" t="s">
        <v>78</v>
      </c>
      <c r="D42" s="28">
        <v>121</v>
      </c>
      <c r="E42" s="5">
        <v>213</v>
      </c>
      <c r="F42" s="5">
        <v>783</v>
      </c>
      <c r="G42" s="7" t="s">
        <v>43</v>
      </c>
      <c r="H42" s="16">
        <f t="shared" si="2"/>
        <v>755.1800000000001</v>
      </c>
      <c r="I42" s="13">
        <v>187.3</v>
      </c>
      <c r="J42" s="13">
        <v>141.94</v>
      </c>
      <c r="K42" s="13">
        <v>141.94</v>
      </c>
      <c r="L42" s="13">
        <v>142</v>
      </c>
      <c r="M42" s="13">
        <v>142</v>
      </c>
    </row>
    <row r="43" spans="1:13" ht="18.75">
      <c r="A43" s="5">
        <v>914</v>
      </c>
      <c r="B43" s="33" t="s">
        <v>59</v>
      </c>
      <c r="C43" s="32" t="s">
        <v>78</v>
      </c>
      <c r="D43" s="28">
        <v>122</v>
      </c>
      <c r="E43" s="5">
        <v>212</v>
      </c>
      <c r="F43" s="5">
        <v>783</v>
      </c>
      <c r="G43" s="7" t="s">
        <v>42</v>
      </c>
      <c r="H43" s="16">
        <f t="shared" si="2"/>
        <v>57.37</v>
      </c>
      <c r="I43" s="19">
        <v>0</v>
      </c>
      <c r="J43" s="19">
        <v>12.37</v>
      </c>
      <c r="K43" s="19">
        <v>0</v>
      </c>
      <c r="L43" s="19">
        <v>45</v>
      </c>
      <c r="M43" s="19">
        <v>0</v>
      </c>
    </row>
    <row r="44" spans="1:13" ht="18.75">
      <c r="A44" s="38">
        <v>914</v>
      </c>
      <c r="B44" s="33" t="s">
        <v>59</v>
      </c>
      <c r="C44" s="32" t="s">
        <v>78</v>
      </c>
      <c r="D44" s="41">
        <v>242</v>
      </c>
      <c r="E44" s="38">
        <v>221</v>
      </c>
      <c r="F44" s="38">
        <v>783</v>
      </c>
      <c r="G44" s="9" t="s">
        <v>57</v>
      </c>
      <c r="H44" s="16">
        <f t="shared" si="2"/>
        <v>6</v>
      </c>
      <c r="I44" s="19">
        <v>0</v>
      </c>
      <c r="J44" s="19">
        <v>3</v>
      </c>
      <c r="K44" s="19">
        <v>0</v>
      </c>
      <c r="L44" s="19">
        <v>0</v>
      </c>
      <c r="M44" s="19">
        <v>3</v>
      </c>
    </row>
    <row r="45" spans="1:13" ht="18.75">
      <c r="A45" s="5">
        <v>914</v>
      </c>
      <c r="B45" s="33" t="s">
        <v>59</v>
      </c>
      <c r="C45" s="32" t="s">
        <v>78</v>
      </c>
      <c r="D45" s="28">
        <v>244</v>
      </c>
      <c r="E45" s="45">
        <v>226</v>
      </c>
      <c r="F45" s="45">
        <v>783</v>
      </c>
      <c r="G45" s="46" t="s">
        <v>55</v>
      </c>
      <c r="H45" s="16">
        <f t="shared" si="2"/>
        <v>12</v>
      </c>
      <c r="I45" s="19">
        <v>0</v>
      </c>
      <c r="J45" s="19">
        <v>6</v>
      </c>
      <c r="K45" s="19">
        <v>0</v>
      </c>
      <c r="L45" s="19">
        <v>0</v>
      </c>
      <c r="M45" s="19">
        <v>6</v>
      </c>
    </row>
    <row r="46" spans="1:13" ht="37.5">
      <c r="A46" s="5">
        <v>914</v>
      </c>
      <c r="B46" s="33" t="s">
        <v>59</v>
      </c>
      <c r="C46" s="32" t="s">
        <v>78</v>
      </c>
      <c r="D46" s="28">
        <v>244</v>
      </c>
      <c r="E46" s="5">
        <v>340</v>
      </c>
      <c r="F46" s="5">
        <v>783</v>
      </c>
      <c r="G46" s="7" t="s">
        <v>53</v>
      </c>
      <c r="H46" s="16">
        <f t="shared" si="2"/>
        <v>227.84000000000003</v>
      </c>
      <c r="I46" s="19">
        <v>0</v>
      </c>
      <c r="J46" s="19">
        <v>57.78</v>
      </c>
      <c r="K46" s="19">
        <v>41.46</v>
      </c>
      <c r="L46" s="19">
        <v>46.3</v>
      </c>
      <c r="M46" s="19">
        <v>82.3</v>
      </c>
    </row>
    <row r="47" spans="1:13" ht="37.5">
      <c r="A47" s="29">
        <v>914</v>
      </c>
      <c r="B47" s="34" t="s">
        <v>92</v>
      </c>
      <c r="C47" s="35" t="s">
        <v>93</v>
      </c>
      <c r="D47" s="12"/>
      <c r="E47" s="29"/>
      <c r="F47" s="29"/>
      <c r="G47" s="6"/>
      <c r="H47" s="16">
        <f>SUM(I47:M47)</f>
        <v>5.2</v>
      </c>
      <c r="I47" s="16">
        <f>I48</f>
        <v>0</v>
      </c>
      <c r="J47" s="16">
        <f>J48</f>
        <v>0</v>
      </c>
      <c r="K47" s="16">
        <f>K48</f>
        <v>5.2</v>
      </c>
      <c r="L47" s="16">
        <f>L48</f>
        <v>0</v>
      </c>
      <c r="M47" s="16">
        <f>M48</f>
        <v>0</v>
      </c>
    </row>
    <row r="48" spans="1:13" ht="18.75">
      <c r="A48" s="5">
        <v>914</v>
      </c>
      <c r="B48" s="33" t="s">
        <v>92</v>
      </c>
      <c r="C48" s="32" t="s">
        <v>93</v>
      </c>
      <c r="D48" s="28">
        <v>244</v>
      </c>
      <c r="E48" s="5">
        <v>221</v>
      </c>
      <c r="F48" s="5"/>
      <c r="G48" s="9" t="s">
        <v>57</v>
      </c>
      <c r="H48" s="16">
        <f>SUM(I48:M48)</f>
        <v>5.2</v>
      </c>
      <c r="I48" s="13">
        <v>0</v>
      </c>
      <c r="J48" s="13">
        <v>0</v>
      </c>
      <c r="K48" s="13">
        <v>5.2</v>
      </c>
      <c r="L48" s="13">
        <v>0</v>
      </c>
      <c r="M48" s="13">
        <v>0</v>
      </c>
    </row>
    <row r="49" spans="1:13" ht="26.25" customHeight="1">
      <c r="A49" s="62" t="s">
        <v>34</v>
      </c>
      <c r="B49" s="63"/>
      <c r="C49" s="63"/>
      <c r="D49" s="63"/>
      <c r="E49" s="63"/>
      <c r="F49" s="63"/>
      <c r="G49" s="64"/>
      <c r="H49" s="16">
        <f t="shared" si="2"/>
        <v>4877.47</v>
      </c>
      <c r="I49" s="16">
        <f>I50+I52+I58</f>
        <v>1029.56</v>
      </c>
      <c r="J49" s="16">
        <f>J50+J52+J58</f>
        <v>961.97</v>
      </c>
      <c r="K49" s="16">
        <f>K50+K52+K58</f>
        <v>961.97</v>
      </c>
      <c r="L49" s="16">
        <f>L50+L52+L58</f>
        <v>961.97</v>
      </c>
      <c r="M49" s="16">
        <f>M50+M52+M58</f>
        <v>962</v>
      </c>
    </row>
    <row r="50" spans="1:13" ht="25.5" customHeight="1">
      <c r="A50" s="29">
        <v>914</v>
      </c>
      <c r="B50" s="30" t="s">
        <v>52</v>
      </c>
      <c r="C50" s="30" t="s">
        <v>72</v>
      </c>
      <c r="D50" s="29"/>
      <c r="E50" s="29"/>
      <c r="F50" s="29"/>
      <c r="G50" s="6"/>
      <c r="H50" s="16">
        <f t="shared" si="2"/>
        <v>30</v>
      </c>
      <c r="I50" s="16">
        <f>SUM(I51:I51)</f>
        <v>6</v>
      </c>
      <c r="J50" s="16">
        <f>SUM(J51:J51)</f>
        <v>6</v>
      </c>
      <c r="K50" s="16">
        <f>SUM(K51:K51)</f>
        <v>6</v>
      </c>
      <c r="L50" s="16">
        <f>SUM(L51:L51)</f>
        <v>6</v>
      </c>
      <c r="M50" s="16">
        <f>SUM(M51:M51)</f>
        <v>6</v>
      </c>
    </row>
    <row r="51" spans="1:13" ht="37.5">
      <c r="A51" s="5">
        <v>914</v>
      </c>
      <c r="B51" s="31" t="s">
        <v>52</v>
      </c>
      <c r="C51" s="31" t="s">
        <v>72</v>
      </c>
      <c r="D51" s="5">
        <v>244</v>
      </c>
      <c r="E51" s="5">
        <v>340</v>
      </c>
      <c r="F51" s="5">
        <v>99999</v>
      </c>
      <c r="G51" s="7" t="s">
        <v>53</v>
      </c>
      <c r="H51" s="16">
        <f t="shared" si="2"/>
        <v>30</v>
      </c>
      <c r="I51" s="19">
        <v>6</v>
      </c>
      <c r="J51" s="19">
        <v>6</v>
      </c>
      <c r="K51" s="19">
        <v>6</v>
      </c>
      <c r="L51" s="19">
        <v>6</v>
      </c>
      <c r="M51" s="19">
        <v>6</v>
      </c>
    </row>
    <row r="52" spans="1:13" ht="27" customHeight="1">
      <c r="A52" s="38">
        <v>914</v>
      </c>
      <c r="B52" s="43" t="s">
        <v>52</v>
      </c>
      <c r="C52" s="39" t="s">
        <v>73</v>
      </c>
      <c r="D52" s="10"/>
      <c r="E52" s="10"/>
      <c r="F52" s="10"/>
      <c r="G52" s="9"/>
      <c r="H52" s="16">
        <f t="shared" si="2"/>
        <v>470.59000000000003</v>
      </c>
      <c r="I52" s="20">
        <f>SUM(I53:I54)</f>
        <v>170.59</v>
      </c>
      <c r="J52" s="20">
        <f>SUM(J53:J54)</f>
        <v>75</v>
      </c>
      <c r="K52" s="20">
        <f>SUM(K53:K54)</f>
        <v>75</v>
      </c>
      <c r="L52" s="20">
        <f>SUM(L53:L54)</f>
        <v>75</v>
      </c>
      <c r="M52" s="20">
        <f>SUM(M53:M54)</f>
        <v>75</v>
      </c>
    </row>
    <row r="53" spans="1:13" ht="18.75">
      <c r="A53" s="44">
        <v>914</v>
      </c>
      <c r="B53" s="37" t="s">
        <v>52</v>
      </c>
      <c r="C53" s="37" t="s">
        <v>73</v>
      </c>
      <c r="D53" s="44">
        <v>121</v>
      </c>
      <c r="E53" s="44">
        <v>211</v>
      </c>
      <c r="F53" s="44">
        <v>99999</v>
      </c>
      <c r="G53" s="8" t="s">
        <v>41</v>
      </c>
      <c r="H53" s="16">
        <f t="shared" si="2"/>
        <v>367.07</v>
      </c>
      <c r="I53" s="19">
        <v>135.07</v>
      </c>
      <c r="J53" s="19">
        <v>58</v>
      </c>
      <c r="K53" s="19">
        <v>58</v>
      </c>
      <c r="L53" s="19">
        <v>58</v>
      </c>
      <c r="M53" s="19">
        <v>58</v>
      </c>
    </row>
    <row r="54" spans="1:13" ht="37.5">
      <c r="A54" s="5">
        <v>914</v>
      </c>
      <c r="B54" s="31" t="s">
        <v>52</v>
      </c>
      <c r="C54" s="31" t="s">
        <v>73</v>
      </c>
      <c r="D54" s="5">
        <v>121</v>
      </c>
      <c r="E54" s="5">
        <v>213</v>
      </c>
      <c r="F54" s="5">
        <v>99999</v>
      </c>
      <c r="G54" s="7" t="s">
        <v>43</v>
      </c>
      <c r="H54" s="16">
        <f t="shared" si="2"/>
        <v>103.52000000000001</v>
      </c>
      <c r="I54" s="19">
        <v>35.52</v>
      </c>
      <c r="J54" s="19">
        <v>17</v>
      </c>
      <c r="K54" s="19">
        <v>17</v>
      </c>
      <c r="L54" s="19">
        <v>17</v>
      </c>
      <c r="M54" s="19">
        <v>17</v>
      </c>
    </row>
    <row r="55" spans="1:13" ht="29.25" customHeight="1" hidden="1">
      <c r="A55" s="29">
        <v>914</v>
      </c>
      <c r="B55" s="30" t="s">
        <v>65</v>
      </c>
      <c r="C55" s="30" t="s">
        <v>66</v>
      </c>
      <c r="D55" s="29"/>
      <c r="E55" s="29"/>
      <c r="F55" s="29"/>
      <c r="G55" s="6"/>
      <c r="H55" s="16">
        <f>SUM(I55:K55)</f>
        <v>0</v>
      </c>
      <c r="I55" s="16">
        <f>SUM(I56:I57)</f>
        <v>0</v>
      </c>
      <c r="J55" s="16">
        <f>SUM(J56:J57)</f>
        <v>0</v>
      </c>
      <c r="K55" s="16">
        <f>SUM(K56:K57)</f>
        <v>0</v>
      </c>
      <c r="L55" s="16">
        <f>SUM(L56:L57)</f>
        <v>0</v>
      </c>
      <c r="M55" s="16">
        <f>SUM(M56:M57)</f>
        <v>0</v>
      </c>
    </row>
    <row r="56" spans="1:13" ht="18.75" hidden="1">
      <c r="A56" s="5">
        <v>914</v>
      </c>
      <c r="B56" s="31" t="s">
        <v>65</v>
      </c>
      <c r="C56" s="31" t="s">
        <v>66</v>
      </c>
      <c r="D56" s="5">
        <v>121</v>
      </c>
      <c r="E56" s="5">
        <v>211</v>
      </c>
      <c r="F56" s="5" t="s">
        <v>44</v>
      </c>
      <c r="G56" s="7" t="s">
        <v>41</v>
      </c>
      <c r="H56" s="19">
        <f>SUM(I56:K56)</f>
        <v>0</v>
      </c>
      <c r="I56" s="13"/>
      <c r="J56" s="13"/>
      <c r="K56" s="13"/>
      <c r="L56" s="13"/>
      <c r="M56" s="13"/>
    </row>
    <row r="57" spans="1:13" ht="37.5" hidden="1">
      <c r="A57" s="5">
        <v>914</v>
      </c>
      <c r="B57" s="31" t="s">
        <v>65</v>
      </c>
      <c r="C57" s="31" t="s">
        <v>66</v>
      </c>
      <c r="D57" s="5">
        <v>121</v>
      </c>
      <c r="E57" s="5">
        <v>211</v>
      </c>
      <c r="F57" s="5" t="s">
        <v>45</v>
      </c>
      <c r="G57" s="7" t="s">
        <v>43</v>
      </c>
      <c r="H57" s="19">
        <f>SUM(I57:K57)</f>
        <v>0</v>
      </c>
      <c r="I57" s="13"/>
      <c r="J57" s="13"/>
      <c r="K57" s="13"/>
      <c r="L57" s="13"/>
      <c r="M57" s="13"/>
    </row>
    <row r="58" spans="1:13" ht="27" customHeight="1">
      <c r="A58" s="29">
        <v>914</v>
      </c>
      <c r="B58" s="30" t="s">
        <v>64</v>
      </c>
      <c r="C58" s="30" t="s">
        <v>74</v>
      </c>
      <c r="D58" s="29"/>
      <c r="E58" s="29"/>
      <c r="F58" s="29"/>
      <c r="G58" s="6"/>
      <c r="H58" s="16">
        <f aca="true" t="shared" si="3" ref="H58:H68">SUM(I58:M58)</f>
        <v>4376.88</v>
      </c>
      <c r="I58" s="16">
        <f>SUM(I59:I68)</f>
        <v>852.9699999999999</v>
      </c>
      <c r="J58" s="16">
        <f>SUM(J59:J68)</f>
        <v>880.97</v>
      </c>
      <c r="K58" s="16">
        <f>SUM(K59:K68)</f>
        <v>880.97</v>
      </c>
      <c r="L58" s="16">
        <f>SUM(L59:L68)</f>
        <v>880.97</v>
      </c>
      <c r="M58" s="16">
        <f>SUM(M59:M68)</f>
        <v>881</v>
      </c>
    </row>
    <row r="59" spans="1:13" ht="18.75">
      <c r="A59" s="5">
        <v>914</v>
      </c>
      <c r="B59" s="31" t="s">
        <v>64</v>
      </c>
      <c r="C59" s="31" t="s">
        <v>74</v>
      </c>
      <c r="D59" s="5">
        <v>121</v>
      </c>
      <c r="E59" s="5">
        <v>211</v>
      </c>
      <c r="F59" s="5">
        <v>99999</v>
      </c>
      <c r="G59" s="7" t="s">
        <v>41</v>
      </c>
      <c r="H59" s="16">
        <f t="shared" si="3"/>
        <v>2986.8</v>
      </c>
      <c r="I59" s="13">
        <v>598</v>
      </c>
      <c r="J59" s="13">
        <v>597.2</v>
      </c>
      <c r="K59" s="13">
        <v>597.2</v>
      </c>
      <c r="L59" s="13">
        <v>597.2</v>
      </c>
      <c r="M59" s="13">
        <v>597.2</v>
      </c>
    </row>
    <row r="60" spans="1:13" ht="37.5">
      <c r="A60" s="5">
        <v>914</v>
      </c>
      <c r="B60" s="31" t="s">
        <v>64</v>
      </c>
      <c r="C60" s="31" t="s">
        <v>74</v>
      </c>
      <c r="D60" s="5">
        <v>121</v>
      </c>
      <c r="E60" s="5">
        <v>213</v>
      </c>
      <c r="F60" s="5">
        <v>99999</v>
      </c>
      <c r="G60" s="7" t="s">
        <v>43</v>
      </c>
      <c r="H60" s="16">
        <f t="shared" si="3"/>
        <v>900.5899999999999</v>
      </c>
      <c r="I60" s="13">
        <v>179.39</v>
      </c>
      <c r="J60" s="13">
        <v>180.3</v>
      </c>
      <c r="K60" s="13">
        <v>180.3</v>
      </c>
      <c r="L60" s="13">
        <v>180.3</v>
      </c>
      <c r="M60" s="13">
        <v>180.3</v>
      </c>
    </row>
    <row r="61" spans="1:13" ht="18.75">
      <c r="A61" s="5">
        <v>914</v>
      </c>
      <c r="B61" s="31" t="s">
        <v>64</v>
      </c>
      <c r="C61" s="31" t="s">
        <v>74</v>
      </c>
      <c r="D61" s="5">
        <v>122</v>
      </c>
      <c r="E61" s="5">
        <v>212</v>
      </c>
      <c r="F61" s="5">
        <v>99999</v>
      </c>
      <c r="G61" s="7" t="s">
        <v>42</v>
      </c>
      <c r="H61" s="16">
        <f t="shared" si="3"/>
        <v>84</v>
      </c>
      <c r="I61" s="14">
        <v>0</v>
      </c>
      <c r="J61" s="15">
        <v>40</v>
      </c>
      <c r="K61" s="15">
        <v>2</v>
      </c>
      <c r="L61" s="15">
        <v>40</v>
      </c>
      <c r="M61" s="15">
        <v>2</v>
      </c>
    </row>
    <row r="62" spans="1:13" ht="18.75">
      <c r="A62" s="5">
        <v>914</v>
      </c>
      <c r="B62" s="31" t="s">
        <v>64</v>
      </c>
      <c r="C62" s="31" t="s">
        <v>74</v>
      </c>
      <c r="D62" s="5">
        <v>242</v>
      </c>
      <c r="E62" s="5">
        <v>221</v>
      </c>
      <c r="F62" s="5">
        <v>99999</v>
      </c>
      <c r="G62" s="7" t="s">
        <v>57</v>
      </c>
      <c r="H62" s="16">
        <f t="shared" si="3"/>
        <v>12.79</v>
      </c>
      <c r="I62" s="19">
        <v>2.39</v>
      </c>
      <c r="J62" s="19">
        <v>2.6</v>
      </c>
      <c r="K62" s="19">
        <v>2.6</v>
      </c>
      <c r="L62" s="19">
        <v>2.6</v>
      </c>
      <c r="M62" s="19">
        <v>2.6</v>
      </c>
    </row>
    <row r="63" spans="1:13" ht="37.5">
      <c r="A63" s="5">
        <v>914</v>
      </c>
      <c r="B63" s="31" t="s">
        <v>64</v>
      </c>
      <c r="C63" s="31" t="s">
        <v>74</v>
      </c>
      <c r="D63" s="5">
        <v>242</v>
      </c>
      <c r="E63" s="5">
        <v>310</v>
      </c>
      <c r="F63" s="5">
        <v>99999</v>
      </c>
      <c r="G63" s="7" t="s">
        <v>85</v>
      </c>
      <c r="H63" s="16">
        <f t="shared" si="3"/>
        <v>35</v>
      </c>
      <c r="I63" s="19">
        <v>35</v>
      </c>
      <c r="J63" s="19">
        <v>0</v>
      </c>
      <c r="K63" s="19">
        <v>0</v>
      </c>
      <c r="L63" s="19">
        <v>0</v>
      </c>
      <c r="M63" s="19">
        <v>0</v>
      </c>
    </row>
    <row r="64" spans="1:13" ht="37.5">
      <c r="A64" s="5">
        <v>914</v>
      </c>
      <c r="B64" s="31" t="s">
        <v>64</v>
      </c>
      <c r="C64" s="31" t="s">
        <v>74</v>
      </c>
      <c r="D64" s="5">
        <v>242</v>
      </c>
      <c r="E64" s="5">
        <v>340</v>
      </c>
      <c r="F64" s="5">
        <v>99999</v>
      </c>
      <c r="G64" s="7" t="s">
        <v>53</v>
      </c>
      <c r="H64" s="16">
        <f t="shared" si="3"/>
        <v>90</v>
      </c>
      <c r="I64" s="19">
        <v>0</v>
      </c>
      <c r="J64" s="19">
        <v>30</v>
      </c>
      <c r="K64" s="19">
        <v>20</v>
      </c>
      <c r="L64" s="19">
        <v>10</v>
      </c>
      <c r="M64" s="19">
        <v>30</v>
      </c>
    </row>
    <row r="65" spans="1:13" ht="18.75">
      <c r="A65" s="5">
        <v>914</v>
      </c>
      <c r="B65" s="31" t="s">
        <v>64</v>
      </c>
      <c r="C65" s="31" t="s">
        <v>74</v>
      </c>
      <c r="D65" s="5">
        <v>244</v>
      </c>
      <c r="E65" s="5">
        <v>222</v>
      </c>
      <c r="F65" s="5">
        <v>99999</v>
      </c>
      <c r="G65" s="7" t="s">
        <v>58</v>
      </c>
      <c r="H65" s="16">
        <f t="shared" si="3"/>
        <v>60</v>
      </c>
      <c r="I65" s="19">
        <v>0</v>
      </c>
      <c r="J65" s="19">
        <v>0</v>
      </c>
      <c r="K65" s="19">
        <v>20</v>
      </c>
      <c r="L65" s="19">
        <v>20</v>
      </c>
      <c r="M65" s="19">
        <v>20</v>
      </c>
    </row>
    <row r="66" spans="1:13" ht="21.75" customHeight="1">
      <c r="A66" s="5">
        <v>914</v>
      </c>
      <c r="B66" s="31" t="s">
        <v>64</v>
      </c>
      <c r="C66" s="31" t="s">
        <v>74</v>
      </c>
      <c r="D66" s="5">
        <v>244</v>
      </c>
      <c r="E66" s="5">
        <v>226</v>
      </c>
      <c r="F66" s="5">
        <v>99999</v>
      </c>
      <c r="G66" s="7" t="s">
        <v>55</v>
      </c>
      <c r="H66" s="16">
        <f t="shared" si="3"/>
        <v>98.28999999999999</v>
      </c>
      <c r="I66" s="19">
        <v>4.29</v>
      </c>
      <c r="J66" s="19">
        <v>15</v>
      </c>
      <c r="K66" s="19">
        <v>39</v>
      </c>
      <c r="L66" s="19">
        <v>20</v>
      </c>
      <c r="M66" s="19">
        <v>20</v>
      </c>
    </row>
    <row r="67" spans="1:13" ht="38.25" customHeight="1">
      <c r="A67" s="5">
        <v>914</v>
      </c>
      <c r="B67" s="31" t="s">
        <v>64</v>
      </c>
      <c r="C67" s="31" t="s">
        <v>74</v>
      </c>
      <c r="D67" s="5">
        <v>244</v>
      </c>
      <c r="E67" s="5">
        <v>310</v>
      </c>
      <c r="F67" s="5">
        <v>99999</v>
      </c>
      <c r="G67" s="7" t="s">
        <v>85</v>
      </c>
      <c r="H67" s="16">
        <f t="shared" si="3"/>
        <v>12</v>
      </c>
      <c r="I67" s="19">
        <v>12</v>
      </c>
      <c r="J67" s="19">
        <v>0</v>
      </c>
      <c r="K67" s="19">
        <v>0</v>
      </c>
      <c r="L67" s="19">
        <v>0</v>
      </c>
      <c r="M67" s="19">
        <v>0</v>
      </c>
    </row>
    <row r="68" spans="1:13" ht="37.5">
      <c r="A68" s="5">
        <v>914</v>
      </c>
      <c r="B68" s="31" t="s">
        <v>64</v>
      </c>
      <c r="C68" s="31" t="s">
        <v>74</v>
      </c>
      <c r="D68" s="5">
        <v>244</v>
      </c>
      <c r="E68" s="5">
        <v>340</v>
      </c>
      <c r="F68" s="5">
        <v>99999</v>
      </c>
      <c r="G68" s="7" t="s">
        <v>53</v>
      </c>
      <c r="H68" s="16">
        <f t="shared" si="3"/>
        <v>97.41</v>
      </c>
      <c r="I68" s="19">
        <v>21.9</v>
      </c>
      <c r="J68" s="19">
        <v>15.87</v>
      </c>
      <c r="K68" s="19">
        <v>19.87</v>
      </c>
      <c r="L68" s="19">
        <v>10.87</v>
      </c>
      <c r="M68" s="19">
        <v>28.9</v>
      </c>
    </row>
  </sheetData>
  <sheetProtection/>
  <mergeCells count="7">
    <mergeCell ref="A49:G49"/>
    <mergeCell ref="A1:K1"/>
    <mergeCell ref="A5:G5"/>
    <mergeCell ref="A6:G6"/>
    <mergeCell ref="A7:G7"/>
    <mergeCell ref="A32:G32"/>
    <mergeCell ref="A2:K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Гришаева</cp:lastModifiedBy>
  <cp:lastPrinted>2015-05-27T06:59:56Z</cp:lastPrinted>
  <dcterms:created xsi:type="dcterms:W3CDTF">2013-10-07T11:55:39Z</dcterms:created>
  <dcterms:modified xsi:type="dcterms:W3CDTF">2015-05-27T07:00:10Z</dcterms:modified>
  <cp:category/>
  <cp:version/>
  <cp:contentType/>
  <cp:contentStatus/>
</cp:coreProperties>
</file>